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5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6.xml" ContentType="application/vnd.openxmlformats-officedocument.drawing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7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8.xml" ContentType="application/vnd.openxmlformats-officedocument.drawing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9.xml" ContentType="application/vnd.openxmlformats-officedocument.drawing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C:\Users\BRK LAB\Desktop\"/>
    </mc:Choice>
  </mc:AlternateContent>
  <bookViews>
    <workbookView xWindow="0" yWindow="0" windowWidth="2370" windowHeight="105"/>
  </bookViews>
  <sheets>
    <sheet name="gdf9" sheetId="1" r:id="rId1"/>
    <sheet name="bmp-15" sheetId="2" r:id="rId2"/>
    <sheet name="amh" sheetId="3" r:id="rId3"/>
    <sheet name="ha1c" sheetId="4" r:id="rId4"/>
    <sheet name="ferritin" sheetId="5" r:id="rId5"/>
    <sheet name="nörokininB" sheetId="6" r:id="rId6"/>
    <sheet name="NÖROKİNİN B" sheetId="7" r:id="rId7"/>
    <sheet name="kisspeptin" sheetId="8" r:id="rId8"/>
    <sheet name="matriptaz-2" sheetId="9" r:id="rId9"/>
    <sheet name="DEMİR" sheetId="10" r:id="rId10"/>
  </sheets>
  <externalReferences>
    <externalReference r:id="rId11"/>
    <externalReference r:id="rId12"/>
  </externalReference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D111" i="6" l="1"/>
  <c r="D110" i="6"/>
  <c r="D109" i="6"/>
  <c r="D108" i="6"/>
  <c r="D107" i="6"/>
  <c r="D106" i="6"/>
  <c r="D105" i="6"/>
  <c r="D104" i="6"/>
  <c r="D103" i="6"/>
  <c r="D102" i="6"/>
  <c r="D101" i="6"/>
  <c r="D100" i="6"/>
  <c r="D99" i="6"/>
  <c r="D98" i="6"/>
  <c r="D97" i="6"/>
  <c r="D96" i="6"/>
  <c r="D95" i="6"/>
  <c r="D94" i="6"/>
  <c r="D93" i="6"/>
  <c r="D92" i="6"/>
  <c r="D91" i="6"/>
  <c r="D90" i="6"/>
  <c r="D89" i="6"/>
  <c r="D88" i="6"/>
  <c r="D87" i="6"/>
  <c r="D86" i="6"/>
  <c r="D85" i="6"/>
  <c r="D84" i="6"/>
  <c r="D83" i="6"/>
  <c r="D82" i="6"/>
  <c r="D81" i="6"/>
  <c r="D80" i="6"/>
  <c r="D79" i="6"/>
  <c r="D78" i="6"/>
  <c r="D77" i="6"/>
  <c r="D76" i="6"/>
  <c r="D75" i="6"/>
  <c r="D74" i="6"/>
  <c r="D73" i="6"/>
  <c r="D72" i="6"/>
  <c r="D71" i="6"/>
  <c r="D70" i="6"/>
  <c r="D69" i="6"/>
  <c r="D68" i="6"/>
  <c r="D67" i="6"/>
  <c r="D66" i="6"/>
  <c r="D65" i="6"/>
  <c r="D64" i="6"/>
  <c r="D63" i="6"/>
  <c r="D62" i="6"/>
  <c r="D61" i="6"/>
  <c r="D60" i="6"/>
  <c r="D59" i="6"/>
  <c r="D58" i="6"/>
  <c r="D57" i="6"/>
  <c r="D56" i="6"/>
  <c r="D55" i="6"/>
  <c r="D54" i="6"/>
  <c r="D53" i="6"/>
  <c r="D52" i="6"/>
  <c r="D51" i="6"/>
  <c r="D50" i="6"/>
  <c r="D49" i="6"/>
  <c r="D48" i="6"/>
  <c r="D47" i="6"/>
  <c r="D46" i="6"/>
  <c r="D45" i="6"/>
  <c r="D44" i="6"/>
  <c r="D43" i="6"/>
  <c r="D42" i="6"/>
  <c r="D41" i="6"/>
  <c r="D40" i="6"/>
  <c r="D39" i="6"/>
  <c r="D38" i="6"/>
  <c r="D37" i="6"/>
  <c r="D36" i="6"/>
  <c r="D35" i="6"/>
  <c r="D34" i="6"/>
  <c r="D33" i="6"/>
  <c r="D32" i="6"/>
  <c r="D31" i="6"/>
  <c r="D30" i="6"/>
  <c r="D29" i="6"/>
  <c r="D28" i="6"/>
  <c r="D27" i="6"/>
  <c r="D26" i="6"/>
  <c r="D25" i="6"/>
  <c r="D24" i="6"/>
  <c r="E17" i="6"/>
  <c r="C109" i="2" l="1"/>
  <c r="D109" i="2" s="1"/>
  <c r="D99" i="9"/>
  <c r="D100" i="9"/>
  <c r="D101" i="9"/>
  <c r="D102" i="9"/>
  <c r="D103" i="9"/>
  <c r="D104" i="9"/>
  <c r="D105" i="9"/>
  <c r="D106" i="9"/>
  <c r="D107" i="9"/>
  <c r="D86" i="9"/>
  <c r="D87" i="9"/>
  <c r="D88" i="9"/>
  <c r="D89" i="9"/>
  <c r="D90" i="9"/>
  <c r="D91" i="9"/>
  <c r="D92" i="9"/>
  <c r="D93" i="9"/>
  <c r="D94" i="9"/>
  <c r="D95" i="9"/>
  <c r="D96" i="9"/>
  <c r="D97" i="9"/>
  <c r="D98" i="9"/>
  <c r="D75" i="9"/>
  <c r="D76" i="9"/>
  <c r="D77" i="9"/>
  <c r="D78" i="9"/>
  <c r="D79" i="9"/>
  <c r="D80" i="9"/>
  <c r="D81" i="9"/>
  <c r="D82" i="9"/>
  <c r="D83" i="9"/>
  <c r="D84" i="9"/>
  <c r="D85" i="9"/>
  <c r="D62" i="9"/>
  <c r="D63" i="9"/>
  <c r="D64" i="9"/>
  <c r="D65" i="9"/>
  <c r="D66" i="9"/>
  <c r="D67" i="9"/>
  <c r="D68" i="9"/>
  <c r="D69" i="9"/>
  <c r="D70" i="9"/>
  <c r="D71" i="9"/>
  <c r="D72" i="9"/>
  <c r="D73" i="9"/>
  <c r="D74" i="9"/>
  <c r="D53" i="9"/>
  <c r="D54" i="9"/>
  <c r="D55" i="9"/>
  <c r="D56" i="9"/>
  <c r="D57" i="9"/>
  <c r="D58" i="9"/>
  <c r="D59" i="9"/>
  <c r="D60" i="9"/>
  <c r="D61" i="9"/>
  <c r="D43" i="9"/>
  <c r="D44" i="9"/>
  <c r="D45" i="9"/>
  <c r="D46" i="9"/>
  <c r="D47" i="9"/>
  <c r="D48" i="9"/>
  <c r="D49" i="9"/>
  <c r="D50" i="9"/>
  <c r="D51" i="9"/>
  <c r="D52" i="9"/>
  <c r="D36" i="9"/>
  <c r="D37" i="9"/>
  <c r="D38" i="9"/>
  <c r="D39" i="9"/>
  <c r="D40" i="9"/>
  <c r="D41" i="9"/>
  <c r="D42" i="9"/>
  <c r="C105" i="9"/>
  <c r="C104" i="9"/>
  <c r="C107" i="9"/>
  <c r="C106" i="9"/>
  <c r="C103" i="9"/>
  <c r="C102" i="9"/>
  <c r="C101" i="9"/>
  <c r="C100" i="9"/>
  <c r="C99" i="9"/>
  <c r="C98" i="9"/>
  <c r="C97" i="9"/>
  <c r="C96" i="9"/>
  <c r="C95" i="9"/>
  <c r="C94" i="9"/>
  <c r="C93" i="9"/>
  <c r="C92" i="9"/>
  <c r="C91" i="9"/>
  <c r="C90" i="9"/>
  <c r="C89" i="9"/>
  <c r="C88" i="9"/>
  <c r="C87" i="9"/>
  <c r="C86" i="9"/>
  <c r="C85" i="9"/>
  <c r="C84" i="9"/>
  <c r="C83" i="9"/>
  <c r="C82" i="9"/>
  <c r="C81" i="9"/>
  <c r="C80" i="9"/>
  <c r="C79" i="9"/>
  <c r="C78" i="9"/>
  <c r="C77" i="9"/>
  <c r="C76" i="9"/>
  <c r="C75" i="9"/>
  <c r="C74" i="9"/>
  <c r="C73" i="9"/>
  <c r="C72" i="9"/>
  <c r="C71" i="9"/>
  <c r="C70" i="9"/>
  <c r="C69" i="9"/>
  <c r="C68" i="9"/>
  <c r="C67" i="9"/>
  <c r="C66" i="9"/>
  <c r="C65" i="9"/>
  <c r="C64" i="9"/>
  <c r="C63" i="9"/>
  <c r="C62" i="9"/>
  <c r="C61" i="9"/>
  <c r="C60" i="9"/>
  <c r="C59" i="9"/>
  <c r="C58" i="9"/>
  <c r="C57" i="9"/>
  <c r="C56" i="9"/>
  <c r="C55" i="9"/>
  <c r="C54" i="9"/>
  <c r="C53" i="9"/>
  <c r="C52" i="9"/>
  <c r="C51" i="9"/>
  <c r="C50" i="9"/>
  <c r="C49" i="9"/>
  <c r="C48" i="9"/>
  <c r="C47" i="9"/>
  <c r="C46" i="9"/>
  <c r="C45" i="9"/>
  <c r="C44" i="9"/>
  <c r="C43" i="9"/>
  <c r="C42" i="9"/>
  <c r="C41" i="9"/>
  <c r="C40" i="9"/>
  <c r="C39" i="9"/>
  <c r="C38" i="9"/>
  <c r="C37" i="9"/>
  <c r="C36" i="9"/>
  <c r="D25" i="9"/>
  <c r="D26" i="9"/>
  <c r="D27" i="9"/>
  <c r="D28" i="9"/>
  <c r="D29" i="9"/>
  <c r="D30" i="9"/>
  <c r="D31" i="9"/>
  <c r="D32" i="9"/>
  <c r="D33" i="9"/>
  <c r="D34" i="9"/>
  <c r="D35" i="9"/>
  <c r="D20" i="9"/>
  <c r="D21" i="9"/>
  <c r="D22" i="9"/>
  <c r="D23" i="9"/>
  <c r="D24" i="9"/>
  <c r="C35" i="9"/>
  <c r="C34" i="9"/>
  <c r="C33" i="9"/>
  <c r="C32" i="9"/>
  <c r="C31" i="9"/>
  <c r="C30" i="9"/>
  <c r="C29" i="9"/>
  <c r="C28" i="9"/>
  <c r="C27" i="9"/>
  <c r="C26" i="9"/>
  <c r="C25" i="9"/>
  <c r="C24" i="9"/>
  <c r="C23" i="9"/>
  <c r="C22" i="9"/>
  <c r="C21" i="9"/>
  <c r="C20" i="9"/>
  <c r="D62" i="8"/>
  <c r="D63" i="8"/>
  <c r="D84" i="8"/>
  <c r="D85" i="8"/>
  <c r="D87" i="8"/>
  <c r="D88" i="8"/>
  <c r="D91" i="8"/>
  <c r="D92" i="8"/>
  <c r="D94" i="8"/>
  <c r="D96" i="8"/>
  <c r="D100" i="8"/>
  <c r="D101" i="8"/>
  <c r="D102" i="8"/>
  <c r="D103" i="8"/>
  <c r="D105" i="8"/>
  <c r="D19" i="8"/>
  <c r="D20" i="8"/>
  <c r="D21" i="8"/>
  <c r="D22" i="8"/>
  <c r="D23" i="8"/>
  <c r="D24" i="8"/>
  <c r="D25" i="8"/>
  <c r="D26" i="8"/>
  <c r="D27" i="8"/>
  <c r="D28" i="8"/>
  <c r="D29" i="8"/>
  <c r="D30" i="8"/>
  <c r="D31" i="8"/>
  <c r="D32" i="8"/>
  <c r="D33" i="8"/>
  <c r="D34" i="8"/>
  <c r="D35" i="8"/>
  <c r="D36" i="8"/>
  <c r="D37" i="8"/>
  <c r="D38" i="8"/>
  <c r="D39" i="8"/>
  <c r="D40" i="8"/>
  <c r="D41" i="8"/>
  <c r="D42" i="8"/>
  <c r="D43" i="8"/>
  <c r="D44" i="8"/>
  <c r="D45" i="8"/>
  <c r="D46" i="8"/>
  <c r="D47" i="8"/>
  <c r="D48" i="8"/>
  <c r="D49" i="8"/>
  <c r="D50" i="8"/>
  <c r="D51" i="8"/>
  <c r="D58" i="8"/>
  <c r="D59" i="8"/>
  <c r="C106" i="8"/>
  <c r="D106" i="8" s="1"/>
  <c r="C104" i="8"/>
  <c r="D104" i="8" s="1"/>
  <c r="C103" i="8"/>
  <c r="C102" i="8"/>
  <c r="C101" i="8"/>
  <c r="C100" i="8"/>
  <c r="C99" i="8"/>
  <c r="D99" i="8" s="1"/>
  <c r="C98" i="8"/>
  <c r="D98" i="8" s="1"/>
  <c r="C97" i="8"/>
  <c r="D97" i="8" s="1"/>
  <c r="C96" i="8"/>
  <c r="C95" i="8"/>
  <c r="D95" i="8" s="1"/>
  <c r="C94" i="8"/>
  <c r="C93" i="8"/>
  <c r="D93" i="8" s="1"/>
  <c r="C92" i="8"/>
  <c r="C91" i="8"/>
  <c r="C90" i="8"/>
  <c r="D90" i="8" s="1"/>
  <c r="C89" i="8"/>
  <c r="D89" i="8" s="1"/>
  <c r="C88" i="8"/>
  <c r="C87" i="8"/>
  <c r="C86" i="8"/>
  <c r="D86" i="8" s="1"/>
  <c r="C85" i="8"/>
  <c r="C84" i="8"/>
  <c r="C83" i="8"/>
  <c r="D83" i="8" s="1"/>
  <c r="C82" i="8"/>
  <c r="D82" i="8" s="1"/>
  <c r="C81" i="8"/>
  <c r="D81" i="8" s="1"/>
  <c r="C80" i="8"/>
  <c r="D80" i="8" s="1"/>
  <c r="C79" i="8"/>
  <c r="D79" i="8" s="1"/>
  <c r="C78" i="8"/>
  <c r="D78" i="8" s="1"/>
  <c r="C77" i="8"/>
  <c r="D77" i="8" s="1"/>
  <c r="C76" i="8"/>
  <c r="D76" i="8" s="1"/>
  <c r="C75" i="8"/>
  <c r="D75" i="8" s="1"/>
  <c r="C74" i="8"/>
  <c r="D74" i="8" s="1"/>
  <c r="C73" i="8"/>
  <c r="D73" i="8" s="1"/>
  <c r="C72" i="8"/>
  <c r="D72" i="8" s="1"/>
  <c r="C71" i="8"/>
  <c r="D71" i="8" s="1"/>
  <c r="C70" i="8"/>
  <c r="D70" i="8" s="1"/>
  <c r="C69" i="8"/>
  <c r="D69" i="8" s="1"/>
  <c r="C68" i="8"/>
  <c r="D68" i="8" s="1"/>
  <c r="C67" i="8"/>
  <c r="D67" i="8" s="1"/>
  <c r="C66" i="8"/>
  <c r="D66" i="8" s="1"/>
  <c r="C65" i="8"/>
  <c r="D65" i="8" s="1"/>
  <c r="C64" i="8"/>
  <c r="D64" i="8" s="1"/>
  <c r="C63" i="8"/>
  <c r="C62" i="8"/>
  <c r="C61" i="8"/>
  <c r="D61" i="8" s="1"/>
  <c r="C60" i="8"/>
  <c r="D60" i="8" s="1"/>
  <c r="C59" i="8"/>
  <c r="C58" i="8"/>
  <c r="C57" i="8"/>
  <c r="D57" i="8" s="1"/>
  <c r="C56" i="8"/>
  <c r="D56" i="8" s="1"/>
  <c r="C55" i="8"/>
  <c r="D55" i="8" s="1"/>
  <c r="C54" i="8"/>
  <c r="D54" i="8" s="1"/>
  <c r="C53" i="8"/>
  <c r="D53" i="8" s="1"/>
  <c r="C52" i="8"/>
  <c r="D52" i="8" s="1"/>
  <c r="C51" i="8"/>
  <c r="C50" i="8"/>
  <c r="C49" i="8"/>
  <c r="C48" i="8"/>
  <c r="C47" i="8"/>
  <c r="C46" i="8"/>
  <c r="C45" i="8"/>
  <c r="C44" i="8"/>
  <c r="C43" i="8"/>
  <c r="C42" i="8"/>
  <c r="C41" i="8"/>
  <c r="C40" i="8"/>
  <c r="C39" i="8"/>
  <c r="C38" i="8"/>
  <c r="C37" i="8"/>
  <c r="C36" i="8"/>
  <c r="C35" i="8"/>
  <c r="C34" i="8"/>
  <c r="C33" i="8"/>
  <c r="D87" i="7"/>
  <c r="D88" i="7"/>
  <c r="D89" i="7"/>
  <c r="D90" i="7"/>
  <c r="D91" i="7"/>
  <c r="D92" i="7"/>
  <c r="D93" i="7"/>
  <c r="D94" i="7"/>
  <c r="D95" i="7"/>
  <c r="D96" i="7"/>
  <c r="D97" i="7"/>
  <c r="D98" i="7"/>
  <c r="D99" i="7"/>
  <c r="D100" i="7"/>
  <c r="D101" i="7"/>
  <c r="D102" i="7"/>
  <c r="D103" i="7"/>
  <c r="D104" i="7"/>
  <c r="D105" i="7"/>
  <c r="D106" i="7"/>
  <c r="C106" i="7"/>
  <c r="C105" i="7"/>
  <c r="C104" i="7"/>
  <c r="C103" i="7"/>
  <c r="C102" i="7"/>
  <c r="C101" i="7"/>
  <c r="C100" i="7"/>
  <c r="C99" i="7"/>
  <c r="C98" i="7"/>
  <c r="C97" i="7"/>
  <c r="C96" i="7"/>
  <c r="C95" i="7"/>
  <c r="C94" i="7"/>
  <c r="C93" i="7"/>
  <c r="C92" i="7"/>
  <c r="C91" i="7"/>
  <c r="C90" i="7"/>
  <c r="C89" i="7"/>
  <c r="C88" i="7"/>
  <c r="C87" i="7"/>
  <c r="D70" i="7"/>
  <c r="D71" i="7"/>
  <c r="D72" i="7"/>
  <c r="D73" i="7"/>
  <c r="D74" i="7"/>
  <c r="D75" i="7"/>
  <c r="D76" i="7"/>
  <c r="D77" i="7"/>
  <c r="D78" i="7"/>
  <c r="D79" i="7"/>
  <c r="D80" i="7"/>
  <c r="D81" i="7"/>
  <c r="D82" i="7"/>
  <c r="D83" i="7"/>
  <c r="D84" i="7"/>
  <c r="D85" i="7"/>
  <c r="D86" i="7"/>
  <c r="D47" i="7"/>
  <c r="D48" i="7"/>
  <c r="D49" i="7"/>
  <c r="D50" i="7"/>
  <c r="D51" i="7"/>
  <c r="D52" i="7"/>
  <c r="D53" i="7"/>
  <c r="D54" i="7"/>
  <c r="D55" i="7"/>
  <c r="D56" i="7"/>
  <c r="D57" i="7"/>
  <c r="D58" i="7"/>
  <c r="D59" i="7"/>
  <c r="D60" i="7"/>
  <c r="D61" i="7"/>
  <c r="D62" i="7"/>
  <c r="D63" i="7"/>
  <c r="D64" i="7"/>
  <c r="D65" i="7"/>
  <c r="D66" i="7"/>
  <c r="D67" i="7"/>
  <c r="D68" i="7"/>
  <c r="D69" i="7"/>
  <c r="D33" i="7"/>
  <c r="D34" i="7"/>
  <c r="D35" i="7"/>
  <c r="D36" i="7"/>
  <c r="D37" i="7"/>
  <c r="D38" i="7"/>
  <c r="D39" i="7"/>
  <c r="D40" i="7"/>
  <c r="D41" i="7"/>
  <c r="D42" i="7"/>
  <c r="D43" i="7"/>
  <c r="D44" i="7"/>
  <c r="D45" i="7"/>
  <c r="D46" i="7"/>
  <c r="C86" i="7"/>
  <c r="C85" i="7"/>
  <c r="C84" i="7"/>
  <c r="C83" i="7"/>
  <c r="C82" i="7"/>
  <c r="C81" i="7"/>
  <c r="C80" i="7"/>
  <c r="C79" i="7"/>
  <c r="C78" i="7"/>
  <c r="C77" i="7"/>
  <c r="C76" i="7"/>
  <c r="C75" i="7"/>
  <c r="C74" i="7"/>
  <c r="C73" i="7"/>
  <c r="C72" i="7"/>
  <c r="C71" i="7"/>
  <c r="C70" i="7"/>
  <c r="C69" i="7"/>
  <c r="C68" i="7"/>
  <c r="C67" i="7"/>
  <c r="C66" i="7"/>
  <c r="C65" i="7"/>
  <c r="C64" i="7"/>
  <c r="C62" i="7"/>
  <c r="C63" i="7"/>
  <c r="C61" i="7"/>
  <c r="C60" i="7"/>
  <c r="C59" i="7"/>
  <c r="C58" i="7"/>
  <c r="C57" i="7"/>
  <c r="C56" i="7"/>
  <c r="C55" i="7"/>
  <c r="C54" i="7"/>
  <c r="C53" i="7"/>
  <c r="C52" i="7"/>
  <c r="C51" i="7"/>
  <c r="C50" i="7"/>
  <c r="C49" i="7"/>
  <c r="C48" i="7"/>
  <c r="C47" i="7"/>
  <c r="C46" i="7"/>
  <c r="C45" i="7"/>
  <c r="C44" i="7"/>
  <c r="C43" i="7"/>
  <c r="C42" i="7"/>
  <c r="C41" i="7"/>
  <c r="C40" i="7"/>
  <c r="C39" i="7"/>
  <c r="C38" i="7"/>
  <c r="C37" i="7"/>
  <c r="C36" i="7"/>
  <c r="C35" i="7"/>
  <c r="C34" i="7"/>
  <c r="D19" i="7"/>
  <c r="D20" i="7"/>
  <c r="D21" i="7"/>
  <c r="D22" i="7"/>
  <c r="D23" i="7"/>
  <c r="D24" i="7"/>
  <c r="D25" i="7"/>
  <c r="D26" i="7"/>
  <c r="D27" i="7"/>
  <c r="D28" i="7"/>
  <c r="D29" i="7"/>
  <c r="D30" i="7"/>
  <c r="D31" i="7"/>
  <c r="D32" i="7"/>
  <c r="C111" i="6"/>
  <c r="C110" i="6"/>
  <c r="C109" i="6"/>
  <c r="C108" i="6"/>
  <c r="C107" i="6"/>
  <c r="C106" i="6"/>
  <c r="C105" i="6"/>
  <c r="C104" i="6"/>
  <c r="C103" i="6"/>
  <c r="C102" i="6"/>
  <c r="C101" i="6"/>
  <c r="C100" i="6"/>
  <c r="C99" i="6"/>
  <c r="C98" i="6"/>
  <c r="C97" i="6"/>
  <c r="C96" i="6"/>
  <c r="C95" i="6"/>
  <c r="C94" i="6"/>
  <c r="C93" i="6"/>
  <c r="C92" i="6"/>
  <c r="C91" i="6"/>
  <c r="C90" i="6"/>
  <c r="C89" i="6"/>
  <c r="C88" i="6"/>
  <c r="C87" i="6"/>
  <c r="C86" i="6"/>
  <c r="C85" i="6"/>
  <c r="C84" i="6"/>
  <c r="C83" i="6"/>
  <c r="C82" i="6"/>
  <c r="C81" i="6"/>
  <c r="C80" i="6"/>
  <c r="C79" i="6"/>
  <c r="C78" i="6"/>
  <c r="C77" i="6"/>
  <c r="C76" i="6"/>
  <c r="C75" i="6"/>
  <c r="C74" i="6"/>
  <c r="C73" i="6"/>
  <c r="C72" i="6"/>
  <c r="C71" i="6"/>
  <c r="C70" i="6"/>
  <c r="C69" i="6"/>
  <c r="C68" i="6"/>
  <c r="C67" i="6"/>
  <c r="C66" i="6"/>
  <c r="C65" i="6"/>
  <c r="C64" i="6"/>
  <c r="C63" i="6"/>
  <c r="C62" i="6"/>
  <c r="C61" i="6"/>
  <c r="C60" i="6"/>
  <c r="C59" i="6"/>
  <c r="C58" i="6"/>
  <c r="C57" i="6"/>
  <c r="C56" i="6"/>
  <c r="C55" i="6"/>
  <c r="C54" i="6"/>
  <c r="C53" i="6"/>
  <c r="C52" i="6"/>
  <c r="C51" i="6"/>
  <c r="C50" i="6"/>
  <c r="C49" i="6"/>
  <c r="C48" i="6"/>
  <c r="C47" i="6"/>
  <c r="C46" i="6"/>
  <c r="C45" i="6"/>
  <c r="C44" i="6"/>
  <c r="C43" i="6"/>
  <c r="C42" i="6"/>
  <c r="C41" i="6"/>
  <c r="C40" i="6"/>
  <c r="C39" i="6"/>
  <c r="D21" i="5"/>
  <c r="D22" i="5"/>
  <c r="D23" i="5"/>
  <c r="D24" i="5"/>
  <c r="D25" i="5"/>
  <c r="D26" i="5"/>
  <c r="D27" i="5"/>
  <c r="D28" i="5"/>
  <c r="D29" i="5"/>
  <c r="D30" i="5"/>
  <c r="D31" i="5"/>
  <c r="D32" i="5"/>
  <c r="D33" i="5"/>
  <c r="D34" i="5"/>
  <c r="D35" i="5"/>
  <c r="D36" i="5"/>
  <c r="D37" i="5"/>
  <c r="D38" i="5"/>
  <c r="D39" i="5"/>
  <c r="D40" i="5"/>
  <c r="D42" i="5"/>
  <c r="D43" i="5"/>
  <c r="D44" i="5"/>
  <c r="D45" i="5"/>
  <c r="D46" i="5"/>
  <c r="D48" i="5"/>
  <c r="D49" i="5"/>
  <c r="D50" i="5"/>
  <c r="D51" i="5"/>
  <c r="D52" i="5"/>
  <c r="D53" i="5"/>
  <c r="D54" i="5"/>
  <c r="D55" i="5"/>
  <c r="D56" i="5"/>
  <c r="D57" i="5"/>
  <c r="D58" i="5"/>
  <c r="D59" i="5"/>
  <c r="D60" i="5"/>
  <c r="D61" i="5"/>
  <c r="D62" i="5"/>
  <c r="D63" i="5"/>
  <c r="D64" i="5"/>
  <c r="D65" i="5"/>
  <c r="D66" i="5"/>
  <c r="D67" i="5"/>
  <c r="D68" i="5"/>
  <c r="D69" i="5"/>
  <c r="D70" i="5"/>
  <c r="D71" i="5"/>
  <c r="D72" i="5"/>
  <c r="D73" i="5"/>
  <c r="D74" i="5"/>
  <c r="D75" i="5"/>
  <c r="D76" i="5"/>
  <c r="D77" i="5"/>
  <c r="D78" i="5"/>
  <c r="D79" i="5"/>
  <c r="D80" i="5"/>
  <c r="D81" i="5"/>
  <c r="D82" i="5"/>
  <c r="D83" i="5"/>
  <c r="D84" i="5"/>
  <c r="D85" i="5"/>
  <c r="D86" i="5"/>
  <c r="D87" i="5"/>
  <c r="D88" i="5"/>
  <c r="D89" i="5"/>
  <c r="D90" i="5"/>
  <c r="D91" i="5"/>
  <c r="D92" i="5"/>
  <c r="D93" i="5"/>
  <c r="D94" i="5"/>
  <c r="D95" i="5"/>
  <c r="D96" i="5"/>
  <c r="D97" i="5"/>
  <c r="D98" i="5"/>
  <c r="D99" i="5"/>
  <c r="D100" i="5"/>
  <c r="D101" i="5"/>
  <c r="D102" i="5"/>
  <c r="D103" i="5"/>
  <c r="D104" i="5"/>
  <c r="D105" i="5"/>
  <c r="D106" i="5"/>
  <c r="D107" i="5"/>
  <c r="D108" i="5"/>
  <c r="C93" i="5"/>
  <c r="C108" i="5"/>
  <c r="C107" i="5"/>
  <c r="C106" i="5"/>
  <c r="C105" i="5"/>
  <c r="C104" i="5"/>
  <c r="C103" i="5"/>
  <c r="C102" i="5"/>
  <c r="C101" i="5"/>
  <c r="C100" i="5"/>
  <c r="C99" i="5"/>
  <c r="C98" i="5"/>
  <c r="C97" i="5"/>
  <c r="C96" i="5"/>
  <c r="C95" i="5"/>
  <c r="C94" i="5"/>
  <c r="C92" i="5"/>
  <c r="C91" i="5"/>
  <c r="C90" i="5"/>
  <c r="C89" i="5"/>
  <c r="C88" i="5"/>
  <c r="C87" i="5"/>
  <c r="C86" i="5"/>
  <c r="C85" i="5"/>
  <c r="C84" i="5"/>
  <c r="C83" i="5"/>
  <c r="C82" i="5"/>
  <c r="C81" i="5"/>
  <c r="C80" i="5"/>
  <c r="C79" i="5"/>
  <c r="C78" i="5"/>
  <c r="C77" i="5"/>
  <c r="C76" i="5"/>
  <c r="C75" i="5"/>
  <c r="C74" i="5"/>
  <c r="C73" i="5"/>
  <c r="C72" i="5"/>
  <c r="C71" i="5"/>
  <c r="C70" i="5"/>
  <c r="C69" i="5"/>
  <c r="C68" i="5"/>
  <c r="C67" i="5"/>
  <c r="C66" i="5"/>
  <c r="C65" i="5"/>
  <c r="C64" i="5"/>
  <c r="C63" i="5"/>
  <c r="C62" i="5"/>
  <c r="C61" i="5"/>
  <c r="C60" i="5"/>
  <c r="C59" i="5"/>
  <c r="C58" i="5"/>
  <c r="C57" i="5"/>
  <c r="C56" i="5"/>
  <c r="C55" i="5"/>
  <c r="C54" i="5"/>
  <c r="C53" i="5"/>
  <c r="C52" i="5"/>
  <c r="C51" i="5"/>
  <c r="C50" i="5"/>
  <c r="C49" i="5"/>
  <c r="C48" i="5"/>
  <c r="C47" i="5"/>
  <c r="D47" i="5" s="1"/>
  <c r="C46" i="5"/>
  <c r="C45" i="5"/>
  <c r="C44" i="5"/>
  <c r="C43" i="5"/>
  <c r="C42" i="5"/>
  <c r="C41" i="5"/>
  <c r="D41" i="5" s="1"/>
  <c r="C40" i="5"/>
  <c r="C39" i="5"/>
  <c r="C38" i="5"/>
  <c r="C37" i="5"/>
  <c r="C36" i="5"/>
  <c r="C35" i="5"/>
  <c r="C34" i="5"/>
  <c r="E19" i="4"/>
  <c r="E20" i="4"/>
  <c r="D22" i="4"/>
  <c r="D23" i="4"/>
  <c r="D24" i="4"/>
  <c r="D25" i="4"/>
  <c r="D26" i="4"/>
  <c r="D27" i="4"/>
  <c r="D28" i="4"/>
  <c r="D29" i="4"/>
  <c r="D30" i="4"/>
  <c r="D31" i="4"/>
  <c r="D32" i="4"/>
  <c r="D33" i="4"/>
  <c r="D34" i="4"/>
  <c r="D35" i="4"/>
  <c r="D36" i="4"/>
  <c r="D37" i="4"/>
  <c r="D38" i="4"/>
  <c r="D39" i="4"/>
  <c r="D40" i="4"/>
  <c r="D41" i="4"/>
  <c r="D42" i="4"/>
  <c r="D43" i="4"/>
  <c r="D44" i="4"/>
  <c r="D45" i="4"/>
  <c r="D46" i="4"/>
  <c r="D47" i="4"/>
  <c r="D48" i="4"/>
  <c r="D49" i="4"/>
  <c r="D50" i="4"/>
  <c r="D51" i="4"/>
  <c r="D52" i="4"/>
  <c r="D53" i="4"/>
  <c r="D54" i="4"/>
  <c r="D55" i="4"/>
  <c r="D56" i="4"/>
  <c r="D57" i="4"/>
  <c r="D58" i="4"/>
  <c r="D59" i="4"/>
  <c r="D60" i="4"/>
  <c r="D61" i="4"/>
  <c r="D62" i="4"/>
  <c r="D63" i="4"/>
  <c r="D64" i="4"/>
  <c r="D65" i="4"/>
  <c r="D66" i="4"/>
  <c r="D67" i="4"/>
  <c r="D68" i="4"/>
  <c r="D69" i="4"/>
  <c r="D70" i="4"/>
  <c r="D71" i="4"/>
  <c r="D72" i="4"/>
  <c r="D73" i="4"/>
  <c r="D74" i="4"/>
  <c r="D75" i="4"/>
  <c r="D76" i="4"/>
  <c r="D77" i="4"/>
  <c r="D78" i="4"/>
  <c r="D79" i="4"/>
  <c r="D80" i="4"/>
  <c r="D81" i="4"/>
  <c r="D82" i="4"/>
  <c r="D83" i="4"/>
  <c r="D84" i="4"/>
  <c r="D85" i="4"/>
  <c r="D86" i="4"/>
  <c r="D87" i="4"/>
  <c r="D88" i="4"/>
  <c r="D89" i="4"/>
  <c r="D90" i="4"/>
  <c r="D91" i="4"/>
  <c r="D92" i="4"/>
  <c r="D93" i="4"/>
  <c r="D94" i="4"/>
  <c r="D95" i="4"/>
  <c r="D96" i="4"/>
  <c r="D97" i="4"/>
  <c r="D98" i="4"/>
  <c r="D99" i="4"/>
  <c r="D100" i="4"/>
  <c r="D101" i="4"/>
  <c r="D102" i="4"/>
  <c r="D103" i="4"/>
  <c r="D104" i="4"/>
  <c r="D105" i="4"/>
  <c r="C105" i="4"/>
  <c r="C104" i="4"/>
  <c r="C103" i="4"/>
  <c r="C102" i="4"/>
  <c r="C101" i="4"/>
  <c r="C100" i="4"/>
  <c r="C99" i="4"/>
  <c r="C98" i="4"/>
  <c r="C97" i="4"/>
  <c r="C96" i="4"/>
  <c r="C95" i="4"/>
  <c r="C94" i="4"/>
  <c r="C93" i="4"/>
  <c r="C92" i="4"/>
  <c r="C91" i="4"/>
  <c r="C90" i="4"/>
  <c r="C89" i="4"/>
  <c r="C88" i="4"/>
  <c r="C87" i="4"/>
  <c r="C86" i="4"/>
  <c r="C85" i="4"/>
  <c r="C84" i="4"/>
  <c r="C83" i="4"/>
  <c r="C82" i="4"/>
  <c r="C81" i="4"/>
  <c r="C80" i="4"/>
  <c r="C79" i="4"/>
  <c r="C78" i="4"/>
  <c r="C77" i="4"/>
  <c r="C76" i="4"/>
  <c r="C75" i="4"/>
  <c r="C74" i="4"/>
  <c r="C73" i="4"/>
  <c r="C72" i="4"/>
  <c r="C71" i="4"/>
  <c r="C70" i="4"/>
  <c r="C69" i="4"/>
  <c r="C68" i="4"/>
  <c r="C67" i="4"/>
  <c r="C66" i="4"/>
  <c r="C65" i="4"/>
  <c r="C64" i="4"/>
  <c r="C63" i="4"/>
  <c r="C62" i="4"/>
  <c r="C61" i="4"/>
  <c r="C60" i="4"/>
  <c r="C59" i="4"/>
  <c r="C58" i="4"/>
  <c r="C57" i="4"/>
  <c r="C56" i="4"/>
  <c r="C55" i="4"/>
  <c r="C54" i="4"/>
  <c r="C53" i="4"/>
  <c r="C52" i="4"/>
  <c r="C51" i="4"/>
  <c r="C50" i="4"/>
  <c r="C49" i="4"/>
  <c r="C48" i="4"/>
  <c r="C47" i="4"/>
  <c r="C46" i="4"/>
  <c r="C45" i="4"/>
  <c r="C44" i="4"/>
  <c r="C43" i="4"/>
  <c r="C42" i="4"/>
  <c r="D21" i="3"/>
  <c r="D22" i="3"/>
  <c r="D23" i="3"/>
  <c r="D24" i="3"/>
  <c r="D25" i="3"/>
  <c r="D26" i="3"/>
  <c r="D27" i="3"/>
  <c r="D28" i="3"/>
  <c r="D29" i="3"/>
  <c r="D30" i="3"/>
  <c r="D31" i="3"/>
  <c r="D32" i="3"/>
  <c r="D33" i="3"/>
  <c r="D34" i="3"/>
  <c r="D35" i="3"/>
  <c r="D36" i="3"/>
  <c r="D37" i="3"/>
  <c r="D38" i="3"/>
  <c r="D39" i="3"/>
  <c r="D40" i="3"/>
  <c r="D41" i="3"/>
  <c r="D42" i="3"/>
  <c r="D43" i="3"/>
  <c r="D44" i="3"/>
  <c r="D45" i="3"/>
  <c r="D46" i="3"/>
  <c r="D47" i="3"/>
  <c r="D48" i="3"/>
  <c r="D49" i="3"/>
  <c r="D50" i="3"/>
  <c r="D51" i="3"/>
  <c r="D52" i="3"/>
  <c r="D53" i="3"/>
  <c r="D54" i="3"/>
  <c r="D55" i="3"/>
  <c r="D56" i="3"/>
  <c r="D57" i="3"/>
  <c r="D58" i="3"/>
  <c r="D59" i="3"/>
  <c r="D60" i="3"/>
  <c r="D61" i="3"/>
  <c r="D62" i="3"/>
  <c r="D63" i="3"/>
  <c r="D64" i="3"/>
  <c r="D65" i="3"/>
  <c r="D66" i="3"/>
  <c r="D67" i="3"/>
  <c r="D68" i="3"/>
  <c r="D69" i="3"/>
  <c r="D70" i="3"/>
  <c r="D71" i="3"/>
  <c r="D72" i="3"/>
  <c r="D73" i="3"/>
  <c r="D74" i="3"/>
  <c r="D75" i="3"/>
  <c r="D76" i="3"/>
  <c r="D77" i="3"/>
  <c r="D78" i="3"/>
  <c r="D79" i="3"/>
  <c r="D80" i="3"/>
  <c r="D81" i="3"/>
  <c r="D82" i="3"/>
  <c r="D83" i="3"/>
  <c r="D84" i="3"/>
  <c r="D85" i="3"/>
  <c r="D86" i="3"/>
  <c r="D87" i="3"/>
  <c r="D88" i="3"/>
  <c r="D89" i="3"/>
  <c r="D90" i="3"/>
  <c r="D91" i="3"/>
  <c r="D92" i="3"/>
  <c r="D93" i="3"/>
  <c r="D94" i="3"/>
  <c r="D95" i="3"/>
  <c r="D96" i="3"/>
  <c r="D97" i="3"/>
  <c r="D98" i="3"/>
  <c r="D99" i="3"/>
  <c r="D100" i="3"/>
  <c r="D101" i="3"/>
  <c r="D102" i="3"/>
  <c r="D103" i="3"/>
  <c r="D104" i="3"/>
  <c r="D105" i="3"/>
  <c r="D106" i="3"/>
  <c r="D107" i="3"/>
  <c r="D108" i="3"/>
  <c r="D109" i="3"/>
  <c r="C109" i="3"/>
  <c r="C108" i="3"/>
  <c r="C107" i="3"/>
  <c r="C105" i="3"/>
  <c r="C104" i="3"/>
  <c r="C103" i="3"/>
  <c r="C102" i="3"/>
  <c r="C101" i="3"/>
  <c r="C99" i="3"/>
  <c r="C97" i="3"/>
  <c r="C96" i="3"/>
  <c r="C95" i="3"/>
  <c r="C94" i="3"/>
  <c r="C93" i="3"/>
  <c r="C92" i="3"/>
  <c r="C90" i="3"/>
  <c r="C89" i="3"/>
  <c r="C88" i="3"/>
  <c r="C86" i="3"/>
  <c r="C85" i="3"/>
  <c r="C84" i="3"/>
  <c r="C83" i="3"/>
  <c r="C81" i="3"/>
  <c r="C80" i="3"/>
  <c r="C79" i="3"/>
  <c r="C77" i="3"/>
  <c r="C76" i="3"/>
  <c r="C75" i="3"/>
  <c r="C74" i="3"/>
  <c r="C73" i="3"/>
  <c r="C72" i="3"/>
  <c r="C71" i="3"/>
  <c r="C70" i="3"/>
  <c r="C69" i="3"/>
  <c r="C68" i="3"/>
  <c r="C67" i="3"/>
  <c r="C66" i="3"/>
  <c r="C65" i="3"/>
  <c r="C64" i="3"/>
  <c r="C63" i="3"/>
  <c r="C62" i="3"/>
  <c r="C61" i="3"/>
  <c r="C60" i="3"/>
  <c r="C59" i="3"/>
  <c r="C58" i="3"/>
  <c r="C57" i="3"/>
  <c r="C56" i="3"/>
  <c r="C55" i="3"/>
  <c r="C54" i="3"/>
  <c r="C53" i="3"/>
  <c r="C52" i="3"/>
  <c r="C51" i="3"/>
  <c r="C50" i="3"/>
  <c r="C49" i="3"/>
  <c r="C32" i="8"/>
  <c r="C31" i="8"/>
  <c r="C30" i="8"/>
  <c r="C29" i="8"/>
  <c r="C28" i="8"/>
  <c r="C27" i="8"/>
  <c r="C26" i="8"/>
  <c r="C25" i="8"/>
  <c r="C24" i="8"/>
  <c r="C23" i="8"/>
  <c r="C22" i="8"/>
  <c r="C21" i="8"/>
  <c r="C20" i="8"/>
  <c r="C19" i="8"/>
  <c r="C33" i="7"/>
  <c r="C32" i="7"/>
  <c r="C31" i="7"/>
  <c r="C30" i="7"/>
  <c r="C29" i="7"/>
  <c r="C28" i="7"/>
  <c r="C27" i="7"/>
  <c r="C26" i="7"/>
  <c r="C25" i="7"/>
  <c r="C24" i="7"/>
  <c r="C23" i="7"/>
  <c r="C22" i="7"/>
  <c r="C21" i="7"/>
  <c r="C20" i="7"/>
  <c r="C19" i="7"/>
  <c r="E14" i="7"/>
  <c r="E15" i="7"/>
  <c r="E13" i="7"/>
  <c r="C38" i="6"/>
  <c r="C37" i="6"/>
  <c r="C36" i="6"/>
  <c r="C35" i="6"/>
  <c r="C34" i="6"/>
  <c r="C33" i="6"/>
  <c r="C32" i="6"/>
  <c r="C31" i="6"/>
  <c r="C30" i="6"/>
  <c r="C29" i="6"/>
  <c r="C28" i="6"/>
  <c r="C27" i="6"/>
  <c r="C26" i="6"/>
  <c r="C25" i="6"/>
  <c r="C24" i="6"/>
  <c r="C33" i="5"/>
  <c r="C32" i="5"/>
  <c r="C31" i="5"/>
  <c r="C30" i="5"/>
  <c r="C29" i="5"/>
  <c r="C28" i="5"/>
  <c r="C27" i="5"/>
  <c r="C26" i="5"/>
  <c r="C25" i="5"/>
  <c r="C24" i="5"/>
  <c r="C23" i="5"/>
  <c r="C22" i="5"/>
  <c r="C21" i="5"/>
  <c r="C41" i="4"/>
  <c r="C40" i="4"/>
  <c r="C39" i="4"/>
  <c r="C38" i="4"/>
  <c r="C37" i="4"/>
  <c r="C36" i="4"/>
  <c r="C35" i="4"/>
  <c r="C34" i="4"/>
  <c r="C33" i="4"/>
  <c r="C32" i="4"/>
  <c r="C31" i="4"/>
  <c r="C30" i="4"/>
  <c r="C29" i="4"/>
  <c r="C28" i="4"/>
  <c r="C27" i="4"/>
  <c r="C26" i="4"/>
  <c r="C25" i="4"/>
  <c r="C24" i="4"/>
  <c r="C23" i="4"/>
  <c r="C22" i="4"/>
  <c r="C48" i="3"/>
  <c r="C47" i="3"/>
  <c r="C46" i="3"/>
  <c r="C45" i="3"/>
  <c r="C44" i="3"/>
  <c r="C43" i="3"/>
  <c r="C42" i="3"/>
  <c r="C41" i="3"/>
  <c r="C40" i="3"/>
  <c r="C39" i="3"/>
  <c r="C38" i="3"/>
  <c r="C37" i="3"/>
  <c r="C36" i="3"/>
  <c r="C35" i="3"/>
  <c r="C34" i="3"/>
  <c r="C33" i="3"/>
  <c r="C32" i="3"/>
  <c r="C31" i="3"/>
  <c r="C30" i="3"/>
  <c r="C29" i="3"/>
  <c r="C28" i="3"/>
  <c r="C27" i="3"/>
  <c r="C26" i="3"/>
  <c r="C25" i="3"/>
  <c r="C24" i="3"/>
  <c r="C23" i="3"/>
  <c r="C22" i="3"/>
  <c r="C21" i="3"/>
  <c r="D21" i="2"/>
  <c r="D22" i="2"/>
  <c r="D23" i="2"/>
  <c r="D24" i="2"/>
  <c r="D25" i="2"/>
  <c r="D26" i="2"/>
  <c r="D27" i="2"/>
  <c r="D28" i="2"/>
  <c r="D29" i="2"/>
  <c r="D30" i="2"/>
  <c r="D31" i="2"/>
  <c r="D32" i="2"/>
  <c r="D33" i="2"/>
  <c r="D34" i="2"/>
  <c r="D35" i="2"/>
  <c r="D36" i="2"/>
  <c r="D37" i="2"/>
  <c r="D38" i="2"/>
  <c r="D39" i="2"/>
  <c r="D40" i="2"/>
  <c r="D41" i="2"/>
  <c r="D42" i="2"/>
  <c r="D43" i="2"/>
  <c r="D44" i="2"/>
  <c r="D45" i="2"/>
  <c r="D46" i="2"/>
  <c r="D47" i="2"/>
  <c r="D48" i="2"/>
  <c r="D49" i="2"/>
  <c r="D50" i="2"/>
  <c r="D51" i="2"/>
  <c r="D52" i="2"/>
  <c r="D53" i="2"/>
  <c r="D54" i="2"/>
  <c r="D55" i="2"/>
  <c r="D56" i="2"/>
  <c r="D57" i="2"/>
  <c r="D58" i="2"/>
  <c r="D59" i="2"/>
  <c r="D60" i="2"/>
  <c r="D61" i="2"/>
  <c r="D62" i="2"/>
  <c r="D63" i="2"/>
  <c r="D64" i="2"/>
  <c r="D65" i="2"/>
  <c r="D66" i="2"/>
  <c r="D67" i="2"/>
  <c r="D68" i="2"/>
  <c r="D69" i="2"/>
  <c r="D70" i="2"/>
  <c r="D71" i="2"/>
  <c r="D72" i="2"/>
  <c r="D73" i="2"/>
  <c r="D74" i="2"/>
  <c r="D75" i="2"/>
  <c r="D76" i="2"/>
  <c r="D77" i="2"/>
  <c r="D78" i="2"/>
  <c r="D79" i="2"/>
  <c r="D80" i="2"/>
  <c r="D81" i="2"/>
  <c r="D82" i="2"/>
  <c r="D83" i="2"/>
  <c r="D84" i="2"/>
  <c r="D85" i="2"/>
  <c r="D86" i="2"/>
  <c r="D87" i="2"/>
  <c r="D88" i="2"/>
  <c r="D89" i="2"/>
  <c r="D90" i="2"/>
  <c r="D91" i="2"/>
  <c r="D92" i="2"/>
  <c r="D93" i="2"/>
  <c r="D94" i="2"/>
  <c r="D95" i="2"/>
  <c r="D96" i="2"/>
  <c r="D97" i="2"/>
  <c r="D98" i="2"/>
  <c r="D99" i="2"/>
  <c r="D100" i="2"/>
  <c r="D101" i="2"/>
  <c r="D102" i="2"/>
  <c r="D103" i="2"/>
  <c r="D104" i="2"/>
  <c r="D105" i="2"/>
  <c r="D106" i="2"/>
  <c r="D107" i="2"/>
  <c r="D108" i="2"/>
  <c r="C108" i="2"/>
  <c r="C107" i="2"/>
  <c r="C106" i="2"/>
  <c r="C105" i="2"/>
  <c r="C104" i="2"/>
  <c r="C103" i="2"/>
  <c r="C102" i="2"/>
  <c r="C101" i="2"/>
  <c r="C100" i="2"/>
  <c r="C99" i="2"/>
  <c r="C98" i="2"/>
  <c r="C97" i="2"/>
  <c r="C96" i="2"/>
  <c r="C95" i="2"/>
  <c r="C94" i="2"/>
  <c r="C93" i="2"/>
  <c r="C92" i="2"/>
  <c r="C91" i="2"/>
  <c r="C90" i="2"/>
  <c r="C89" i="2"/>
  <c r="C88" i="2"/>
  <c r="C87" i="2"/>
  <c r="C86" i="2"/>
  <c r="C85" i="2"/>
  <c r="C84" i="2"/>
  <c r="C83" i="2"/>
  <c r="C82" i="2"/>
  <c r="C81" i="2"/>
  <c r="C80" i="2"/>
  <c r="C79" i="2"/>
  <c r="C78" i="2"/>
  <c r="C77" i="2"/>
  <c r="C76" i="2"/>
  <c r="C75" i="2"/>
  <c r="C74" i="2"/>
  <c r="C73" i="2"/>
  <c r="C72" i="2"/>
  <c r="C71" i="2"/>
  <c r="C70" i="2"/>
  <c r="C69" i="2"/>
  <c r="C68" i="2"/>
  <c r="C67" i="2"/>
  <c r="C66" i="2"/>
  <c r="C65" i="2"/>
  <c r="C64" i="2"/>
  <c r="C63" i="2"/>
  <c r="C62" i="2"/>
  <c r="C61" i="2"/>
  <c r="C60" i="2"/>
  <c r="C59" i="2"/>
  <c r="C58" i="2"/>
  <c r="C57" i="2"/>
  <c r="C56" i="2"/>
  <c r="C55" i="2"/>
  <c r="C54" i="2"/>
  <c r="C53" i="2"/>
  <c r="C52" i="2"/>
  <c r="C51" i="2"/>
  <c r="C50" i="2"/>
  <c r="C49" i="2"/>
  <c r="C48" i="2"/>
  <c r="C47" i="2"/>
  <c r="C46" i="2"/>
  <c r="C45" i="2"/>
  <c r="C44" i="2"/>
  <c r="C43" i="2"/>
  <c r="C42" i="2"/>
  <c r="C41" i="2"/>
  <c r="C40" i="2"/>
  <c r="C39" i="2"/>
  <c r="C38" i="2"/>
  <c r="C37" i="2"/>
  <c r="C36" i="2"/>
  <c r="C35" i="2"/>
  <c r="C34" i="2"/>
  <c r="C33" i="2"/>
  <c r="C32" i="2"/>
  <c r="C31" i="2"/>
  <c r="C30" i="2"/>
  <c r="C29" i="2"/>
  <c r="C28" i="2"/>
  <c r="C27" i="2"/>
  <c r="C26" i="2"/>
  <c r="C25" i="2"/>
  <c r="C24" i="2"/>
  <c r="C23" i="2"/>
  <c r="C22" i="2"/>
  <c r="C21" i="2"/>
  <c r="D24" i="1"/>
  <c r="D25" i="1"/>
  <c r="D26" i="1"/>
  <c r="D27" i="1"/>
  <c r="D28" i="1"/>
  <c r="D29" i="1"/>
  <c r="D30" i="1"/>
  <c r="D31" i="1"/>
  <c r="D32" i="1"/>
  <c r="D33" i="1"/>
  <c r="D34" i="1"/>
  <c r="D35" i="1"/>
  <c r="D36" i="1"/>
  <c r="D37" i="1"/>
  <c r="D38" i="1"/>
  <c r="D39" i="1"/>
  <c r="D40" i="1"/>
  <c r="D41" i="1"/>
  <c r="D42" i="1"/>
  <c r="D43" i="1"/>
  <c r="D44" i="1"/>
  <c r="D45" i="1"/>
  <c r="D46" i="1"/>
  <c r="D47" i="1"/>
  <c r="D48" i="1"/>
  <c r="D49" i="1"/>
  <c r="D50" i="1"/>
  <c r="D51" i="1"/>
  <c r="D52" i="1"/>
  <c r="D53" i="1"/>
  <c r="D54" i="1"/>
  <c r="D55" i="1"/>
  <c r="D56" i="1"/>
  <c r="D57" i="1"/>
  <c r="D58" i="1"/>
  <c r="D59" i="1"/>
  <c r="D60" i="1"/>
  <c r="D61" i="1"/>
  <c r="D62" i="1"/>
  <c r="D63" i="1"/>
  <c r="D64" i="1"/>
  <c r="D65" i="1"/>
  <c r="D66" i="1"/>
  <c r="D67" i="1"/>
  <c r="D68" i="1"/>
  <c r="D69" i="1"/>
  <c r="D70" i="1"/>
  <c r="D71" i="1"/>
  <c r="D72" i="1"/>
  <c r="D73" i="1"/>
  <c r="D74" i="1"/>
  <c r="D75" i="1"/>
  <c r="D76" i="1"/>
  <c r="D77" i="1"/>
  <c r="D78" i="1"/>
  <c r="D79" i="1"/>
  <c r="D80" i="1"/>
  <c r="D81" i="1"/>
  <c r="D82" i="1"/>
  <c r="D83" i="1"/>
  <c r="D84" i="1"/>
  <c r="D85" i="1"/>
  <c r="D86" i="1"/>
  <c r="D87" i="1"/>
  <c r="D88" i="1"/>
  <c r="D89" i="1"/>
  <c r="D90" i="1"/>
  <c r="D91" i="1"/>
  <c r="D92" i="1"/>
  <c r="D93" i="1"/>
  <c r="D94" i="1"/>
  <c r="D95" i="1"/>
  <c r="D96" i="1"/>
  <c r="D97" i="1"/>
  <c r="D98" i="1"/>
  <c r="D99" i="1"/>
  <c r="D100" i="1"/>
  <c r="D101" i="1"/>
  <c r="D102" i="1"/>
  <c r="D103" i="1"/>
  <c r="D104" i="1"/>
  <c r="D105" i="1"/>
  <c r="D106" i="1"/>
  <c r="D107" i="1"/>
  <c r="D108" i="1"/>
  <c r="D20" i="1"/>
  <c r="D21" i="1"/>
  <c r="D22" i="1"/>
  <c r="D23" i="1"/>
  <c r="C108" i="1"/>
  <c r="C107" i="1"/>
  <c r="C106" i="1"/>
  <c r="C105" i="1"/>
  <c r="C104" i="1"/>
  <c r="C103" i="1"/>
  <c r="C102" i="1"/>
  <c r="C101" i="1"/>
  <c r="C100" i="1"/>
  <c r="C99" i="1"/>
  <c r="C98" i="1"/>
  <c r="C97" i="1"/>
  <c r="C96" i="1"/>
  <c r="C95" i="1"/>
  <c r="C94" i="1"/>
  <c r="C93" i="1"/>
  <c r="C92" i="1"/>
  <c r="C91" i="1"/>
  <c r="C90" i="1"/>
  <c r="C89" i="1"/>
  <c r="C88" i="1"/>
  <c r="C87" i="1"/>
  <c r="C86" i="1"/>
  <c r="C85" i="1"/>
  <c r="C84" i="1"/>
  <c r="C83" i="1"/>
  <c r="C82" i="1"/>
  <c r="C81" i="1"/>
  <c r="C80" i="1"/>
  <c r="C79" i="1"/>
  <c r="C78" i="1"/>
  <c r="C77" i="1"/>
  <c r="C76" i="1"/>
  <c r="C75" i="1"/>
  <c r="C74" i="1"/>
  <c r="C73" i="1"/>
  <c r="C72" i="1"/>
  <c r="C71" i="1"/>
  <c r="C70" i="1"/>
  <c r="C69" i="1"/>
  <c r="C68" i="1"/>
  <c r="C67" i="1"/>
  <c r="C66" i="1"/>
  <c r="C65" i="1"/>
  <c r="C64" i="1"/>
  <c r="C63" i="1"/>
  <c r="C62" i="1"/>
  <c r="C61" i="1"/>
  <c r="C60" i="1"/>
  <c r="C59" i="1"/>
  <c r="C58" i="1"/>
  <c r="C57" i="1"/>
  <c r="C56" i="1"/>
  <c r="C55" i="1"/>
  <c r="C54" i="1"/>
  <c r="C53" i="1"/>
  <c r="C52" i="1"/>
  <c r="C51" i="1"/>
  <c r="C50" i="1"/>
  <c r="C49" i="1"/>
  <c r="C48" i="1"/>
  <c r="C47" i="1"/>
  <c r="C46" i="1"/>
  <c r="C45" i="1"/>
  <c r="C44" i="1"/>
  <c r="C43" i="1"/>
  <c r="C42" i="1"/>
  <c r="C41" i="1"/>
  <c r="C40" i="1"/>
  <c r="C39" i="1"/>
  <c r="C38" i="1"/>
  <c r="C37" i="1"/>
  <c r="C36" i="1"/>
  <c r="C35" i="1"/>
  <c r="C34" i="1"/>
  <c r="C33" i="1"/>
  <c r="C32" i="1"/>
  <c r="C31" i="1"/>
  <c r="C30" i="1"/>
  <c r="C29" i="1"/>
  <c r="C28" i="1"/>
  <c r="C27" i="1"/>
  <c r="C26" i="1"/>
  <c r="C25" i="1"/>
  <c r="C24" i="1"/>
  <c r="C23" i="1"/>
  <c r="C22" i="1"/>
  <c r="C21" i="1"/>
  <c r="C20" i="1" l="1"/>
  <c r="C16" i="9" l="1"/>
  <c r="E16" i="9" s="1"/>
  <c r="C15" i="9"/>
  <c r="E15" i="9" s="1"/>
  <c r="C14" i="9"/>
  <c r="E14" i="9" s="1"/>
  <c r="C13" i="9"/>
  <c r="E13" i="9" s="1"/>
  <c r="C12" i="9"/>
  <c r="E12" i="9" s="1"/>
  <c r="C11" i="9"/>
  <c r="E11" i="9" s="1"/>
  <c r="E14" i="8"/>
  <c r="C14" i="8"/>
  <c r="E13" i="8"/>
  <c r="C13" i="8"/>
  <c r="E12" i="8"/>
  <c r="C12" i="8"/>
  <c r="C15" i="7"/>
  <c r="C14" i="7"/>
  <c r="C13" i="7"/>
  <c r="E18" i="6"/>
  <c r="C21" i="6" l="1"/>
  <c r="C20" i="6"/>
  <c r="C19" i="6"/>
  <c r="E19" i="6" s="1"/>
  <c r="C18" i="6"/>
  <c r="C17" i="6"/>
  <c r="E15" i="5"/>
  <c r="E16" i="5"/>
  <c r="E17" i="5"/>
  <c r="E14" i="5"/>
  <c r="C18" i="5"/>
  <c r="C17" i="5"/>
  <c r="C16" i="5"/>
  <c r="C15" i="5"/>
  <c r="C14" i="5"/>
  <c r="C13" i="5"/>
  <c r="C11" i="5"/>
  <c r="E15" i="4"/>
  <c r="E16" i="4"/>
  <c r="E17" i="4"/>
  <c r="E18" i="4"/>
  <c r="E14" i="4"/>
  <c r="C19" i="4"/>
  <c r="C18" i="4"/>
  <c r="C17" i="4"/>
  <c r="C16" i="4"/>
  <c r="C15" i="4"/>
  <c r="C14" i="4"/>
  <c r="C13" i="4"/>
  <c r="E13" i="3"/>
  <c r="E14" i="3"/>
  <c r="E16" i="3"/>
  <c r="E17" i="3"/>
  <c r="E12" i="3"/>
  <c r="C18" i="3"/>
  <c r="C17" i="3"/>
  <c r="C16" i="3"/>
  <c r="C15" i="3"/>
  <c r="C14" i="3"/>
  <c r="C13" i="3"/>
  <c r="C12" i="3"/>
  <c r="E15" i="2"/>
  <c r="E16" i="2"/>
  <c r="E17" i="2"/>
  <c r="E14" i="2"/>
  <c r="C18" i="2"/>
  <c r="C17" i="2"/>
  <c r="C16" i="2"/>
  <c r="C15" i="2"/>
  <c r="C14" i="2"/>
  <c r="C13" i="2"/>
  <c r="C12" i="2"/>
  <c r="E13" i="1"/>
  <c r="E14" i="1"/>
  <c r="E15" i="1"/>
  <c r="E16" i="1"/>
  <c r="E12" i="1"/>
  <c r="C17" i="1"/>
  <c r="C16" i="1"/>
  <c r="C15" i="1"/>
  <c r="C14" i="1"/>
  <c r="C13" i="1"/>
  <c r="C12" i="1"/>
  <c r="C11" i="1"/>
</calcChain>
</file>

<file path=xl/sharedStrings.xml><?xml version="1.0" encoding="utf-8"?>
<sst xmlns="http://schemas.openxmlformats.org/spreadsheetml/2006/main" count="261" uniqueCount="133">
  <si>
    <t>std1</t>
  </si>
  <si>
    <t>std2</t>
  </si>
  <si>
    <t>std3</t>
  </si>
  <si>
    <t>std4</t>
  </si>
  <si>
    <t>std5</t>
  </si>
  <si>
    <t>std6</t>
  </si>
  <si>
    <t>blank</t>
  </si>
  <si>
    <t>abs</t>
  </si>
  <si>
    <t>abs-blnk</t>
  </si>
  <si>
    <t>expected</t>
  </si>
  <si>
    <t>0,4329</t>
  </si>
  <si>
    <t>observed</t>
  </si>
  <si>
    <t>1,2476</t>
  </si>
  <si>
    <t>1,9430</t>
  </si>
  <si>
    <t>1,2331</t>
  </si>
  <si>
    <t>1,9562</t>
  </si>
  <si>
    <t>2,8748</t>
  </si>
  <si>
    <t>1,8639</t>
  </si>
  <si>
    <t>2,0183</t>
  </si>
  <si>
    <t>blnk</t>
  </si>
  <si>
    <t>C0</t>
  </si>
  <si>
    <t>C1</t>
  </si>
  <si>
    <t>C2</t>
  </si>
  <si>
    <t>C3</t>
  </si>
  <si>
    <t>C4</t>
  </si>
  <si>
    <t>C5</t>
  </si>
  <si>
    <t>Control</t>
  </si>
  <si>
    <t>numune</t>
  </si>
  <si>
    <t>BLNK</t>
  </si>
  <si>
    <t>STD5</t>
  </si>
  <si>
    <t>STD4</t>
  </si>
  <si>
    <t>STD3</t>
  </si>
  <si>
    <t>STD2</t>
  </si>
  <si>
    <t>STD1</t>
  </si>
  <si>
    <t>PCON</t>
  </si>
  <si>
    <t>Blank</t>
  </si>
  <si>
    <t>(1-32): rep.obez1</t>
  </si>
  <si>
    <t>(33-61): rep.obez2</t>
  </si>
  <si>
    <t>(62-89): rep.kontrol</t>
  </si>
  <si>
    <t>grup(ha1c+insülin): 84 numune</t>
  </si>
  <si>
    <t>(1-30): men.aşırı kilolu</t>
  </si>
  <si>
    <t>(31-59): men.obez1</t>
  </si>
  <si>
    <t>(60-88): men. Obez2</t>
  </si>
  <si>
    <t>(31-59): kontrol</t>
  </si>
  <si>
    <t>(1-30): hiperprolaktin hasta</t>
  </si>
  <si>
    <t>60-88): men aşırı kilolu</t>
  </si>
  <si>
    <t>(1-29): men. Obez1</t>
  </si>
  <si>
    <t>(30-58): men.obez2</t>
  </si>
  <si>
    <t>(59-88): men.kontrol</t>
  </si>
  <si>
    <t>(1-30):hiperprolaktin hasta</t>
  </si>
  <si>
    <t>31-59):kontrol</t>
  </si>
  <si>
    <t>(60-88): rep.obez1</t>
  </si>
  <si>
    <t>(1-29): men.obez1</t>
  </si>
  <si>
    <t>(59-88): men. Kontrol</t>
  </si>
  <si>
    <t>1,9034</t>
  </si>
  <si>
    <t>2,8352</t>
  </si>
  <si>
    <t>1,9787</t>
  </si>
  <si>
    <t>1,9166</t>
  </si>
  <si>
    <t>1,208</t>
  </si>
  <si>
    <t>1,8279</t>
  </si>
  <si>
    <t>1,1935</t>
  </si>
  <si>
    <t>0,2972</t>
  </si>
  <si>
    <t>0,2129</t>
  </si>
  <si>
    <t>0bserved</t>
  </si>
  <si>
    <t>concentration(pg/ml)</t>
  </si>
  <si>
    <t>concentration(ng/ml)</t>
  </si>
  <si>
    <t>Numune</t>
  </si>
  <si>
    <t>Demir (μg/dl)</t>
  </si>
  <si>
    <t>Numune-1</t>
  </si>
  <si>
    <t>Numune-2</t>
  </si>
  <si>
    <t>Numune-3</t>
  </si>
  <si>
    <t>Numune-4</t>
  </si>
  <si>
    <t>Numune-5</t>
  </si>
  <si>
    <t>Numune-6</t>
  </si>
  <si>
    <t>Numune-7</t>
  </si>
  <si>
    <t>Numune-8</t>
  </si>
  <si>
    <t>Numune-9</t>
  </si>
  <si>
    <t>Numune-10</t>
  </si>
  <si>
    <t>Numune-11</t>
  </si>
  <si>
    <t>Numune-12</t>
  </si>
  <si>
    <t>Numune-13</t>
  </si>
  <si>
    <t>Numune-14</t>
  </si>
  <si>
    <t>Numune-15</t>
  </si>
  <si>
    <t>Numune-16</t>
  </si>
  <si>
    <t>Numune-17</t>
  </si>
  <si>
    <t>Numune-18</t>
  </si>
  <si>
    <t>Numune-19</t>
  </si>
  <si>
    <t>Numune-20</t>
  </si>
  <si>
    <t>Numune-21</t>
  </si>
  <si>
    <t>Numune-22</t>
  </si>
  <si>
    <t>Numune-23</t>
  </si>
  <si>
    <t>Numune-24</t>
  </si>
  <si>
    <t>Numune-25</t>
  </si>
  <si>
    <t>Numune-26</t>
  </si>
  <si>
    <t>Numune-27</t>
  </si>
  <si>
    <t>Numune-28</t>
  </si>
  <si>
    <t>Numune-29</t>
  </si>
  <si>
    <t>Numune-30</t>
  </si>
  <si>
    <t>Numune-31</t>
  </si>
  <si>
    <t>Numune-32</t>
  </si>
  <si>
    <t>Numune-33</t>
  </si>
  <si>
    <t>Numune-34</t>
  </si>
  <si>
    <t>Numune-35</t>
  </si>
  <si>
    <t>Numune-36</t>
  </si>
  <si>
    <t>Numune-37</t>
  </si>
  <si>
    <t>Numune-38</t>
  </si>
  <si>
    <t>Numune-39</t>
  </si>
  <si>
    <t>Numune-40</t>
  </si>
  <si>
    <t>Numune-41</t>
  </si>
  <si>
    <t>Numune-42</t>
  </si>
  <si>
    <t>Numune-43</t>
  </si>
  <si>
    <t>Numune-44</t>
  </si>
  <si>
    <t>Numune-45</t>
  </si>
  <si>
    <t>Numune-46</t>
  </si>
  <si>
    <t>Numune-47</t>
  </si>
  <si>
    <t>Numune-48</t>
  </si>
  <si>
    <t>Numune-49</t>
  </si>
  <si>
    <t>Numune-50</t>
  </si>
  <si>
    <t>Numune-51</t>
  </si>
  <si>
    <t>Numune-52</t>
  </si>
  <si>
    <t>Numune-53</t>
  </si>
  <si>
    <t>Numune-54</t>
  </si>
  <si>
    <t>Numune-55</t>
  </si>
  <si>
    <t>Numune-56</t>
  </si>
  <si>
    <t>Numune-57</t>
  </si>
  <si>
    <t>Numune-58</t>
  </si>
  <si>
    <t>Numune-59</t>
  </si>
  <si>
    <t>Numune-60</t>
  </si>
  <si>
    <t>Numune-61</t>
  </si>
  <si>
    <t>Numune-62</t>
  </si>
  <si>
    <t>(1-32): Men. Obez1</t>
  </si>
  <si>
    <t>(33-62): Men obez2</t>
  </si>
  <si>
    <t>Kullanılan cihaz: Mindray marka BS300 model tam otomatik biyokimya cihazı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</si>
</sst>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" x14ac:knownFonts="1">
    <font>
      <sz val="11"/>
      <color theme="1"/>
      <name val="Calibri"/>
      <family val="2"/>
      <charset val="162"/>
      <scheme val="minor"/>
    </font>
    <font>
      <b/>
      <sz val="11"/>
      <color theme="0"/>
      <name val="Calibri"/>
      <family val="2"/>
      <charset val="162"/>
      <scheme val="minor"/>
    </font>
    <font>
      <b/>
      <sz val="11"/>
      <color theme="1"/>
      <name val="Calibri"/>
      <family val="2"/>
      <charset val="162"/>
      <scheme val="minor"/>
    </font>
  </fonts>
  <fills count="5">
    <fill>
      <patternFill patternType="none"/>
    </fill>
    <fill>
      <patternFill patternType="gray125"/>
    </fill>
    <fill>
      <patternFill patternType="solid">
        <fgColor rgb="FFFF000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9" tint="0.39997558519241921"/>
        <bgColor indexed="64"/>
      </patternFill>
    </fill>
  </fills>
  <borders count="13">
    <border>
      <left/>
      <right/>
      <top/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/>
      <diagonal/>
    </border>
  </borders>
  <cellStyleXfs count="1">
    <xf numFmtId="0" fontId="0" fillId="0" borderId="0"/>
  </cellStyleXfs>
  <cellXfs count="30">
    <xf numFmtId="0" fontId="0" fillId="0" borderId="0" xfId="0"/>
    <xf numFmtId="49" fontId="0" fillId="0" borderId="0" xfId="0" applyNumberFormat="1" applyAlignment="1">
      <alignment horizontal="center"/>
    </xf>
    <xf numFmtId="49" fontId="0" fillId="0" borderId="0" xfId="0" applyNumberFormat="1" applyAlignment="1">
      <alignment horizontal="right"/>
    </xf>
    <xf numFmtId="0" fontId="1" fillId="2" borderId="0" xfId="0" applyFont="1" applyFill="1"/>
    <xf numFmtId="0" fontId="2" fillId="0" borderId="0" xfId="0" applyFont="1"/>
    <xf numFmtId="0" fontId="0" fillId="4" borderId="1" xfId="0" applyFill="1" applyBorder="1"/>
    <xf numFmtId="0" fontId="0" fillId="3" borderId="2" xfId="0" applyFill="1" applyBorder="1"/>
    <xf numFmtId="0" fontId="0" fillId="3" borderId="3" xfId="0" applyFill="1" applyBorder="1"/>
    <xf numFmtId="0" fontId="0" fillId="4" borderId="4" xfId="0" applyFill="1" applyBorder="1"/>
    <xf numFmtId="0" fontId="0" fillId="3" borderId="5" xfId="0" applyFill="1" applyBorder="1"/>
    <xf numFmtId="0" fontId="0" fillId="3" borderId="6" xfId="0" applyFill="1" applyBorder="1"/>
    <xf numFmtId="49" fontId="0" fillId="3" borderId="5" xfId="0" applyNumberFormat="1" applyFill="1" applyBorder="1" applyAlignment="1">
      <alignment horizontal="right"/>
    </xf>
    <xf numFmtId="49" fontId="0" fillId="3" borderId="5" xfId="0" applyNumberFormat="1" applyFill="1" applyBorder="1" applyAlignment="1">
      <alignment horizontal="center"/>
    </xf>
    <xf numFmtId="0" fontId="0" fillId="4" borderId="7" xfId="0" applyFill="1" applyBorder="1"/>
    <xf numFmtId="0" fontId="0" fillId="3" borderId="8" xfId="0" applyFill="1" applyBorder="1"/>
    <xf numFmtId="0" fontId="0" fillId="3" borderId="9" xfId="0" applyFill="1" applyBorder="1"/>
    <xf numFmtId="49" fontId="0" fillId="3" borderId="5" xfId="0" applyNumberFormat="1" applyFill="1" applyBorder="1"/>
    <xf numFmtId="0" fontId="0" fillId="3" borderId="5" xfId="0" applyFill="1" applyBorder="1" applyAlignment="1">
      <alignment horizontal="center"/>
    </xf>
    <xf numFmtId="0" fontId="0" fillId="3" borderId="1" xfId="0" applyFill="1" applyBorder="1"/>
    <xf numFmtId="0" fontId="0" fillId="3" borderId="4" xfId="0" applyFill="1" applyBorder="1"/>
    <xf numFmtId="0" fontId="0" fillId="3" borderId="7" xfId="0" applyFill="1" applyBorder="1"/>
    <xf numFmtId="0" fontId="0" fillId="4" borderId="10" xfId="0" applyFill="1" applyBorder="1"/>
    <xf numFmtId="0" fontId="0" fillId="4" borderId="11" xfId="0" applyFill="1" applyBorder="1"/>
    <xf numFmtId="0" fontId="0" fillId="4" borderId="12" xfId="0" applyFill="1" applyBorder="1"/>
    <xf numFmtId="49" fontId="0" fillId="3" borderId="4" xfId="0" applyNumberFormat="1" applyFill="1" applyBorder="1" applyAlignment="1">
      <alignment horizontal="right"/>
    </xf>
    <xf numFmtId="0" fontId="0" fillId="0" borderId="0" xfId="0" applyAlignment="1">
      <alignment horizontal="left"/>
    </xf>
    <xf numFmtId="0" fontId="1" fillId="2" borderId="0" xfId="0" applyFont="1" applyFill="1" applyAlignment="1">
      <alignment horizontal="center"/>
    </xf>
    <xf numFmtId="0" fontId="0" fillId="3" borderId="3" xfId="0" applyFill="1" applyBorder="1" applyAlignment="1">
      <alignment horizontal="center"/>
    </xf>
    <xf numFmtId="0" fontId="0" fillId="3" borderId="6" xfId="0" applyFill="1" applyBorder="1" applyAlignment="1">
      <alignment horizontal="center"/>
    </xf>
    <xf numFmtId="0" fontId="0" fillId="3" borderId="9" xfId="0" applyFill="1" applyBorder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externalLink" Target="externalLinks/externalLink2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externalLink" Target="externalLinks/externalLink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tr-T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tr-TR" b="1"/>
              <a:t>GDF9</a:t>
            </a:r>
          </a:p>
          <a:p>
            <a:pPr>
              <a:defRPr/>
            </a:pPr>
            <a:endParaRPr lang="en-US"/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tr-T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0.14775218722659667"/>
                  <c:y val="-0.17634259259259261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tr-TR"/>
                </a:p>
              </c:txPr>
            </c:trendlineLbl>
          </c:trendline>
          <c:xVal>
            <c:numRef>
              <c:f>'gdf9'!$C$11:$C$16</c:f>
              <c:numCache>
                <c:formatCode>General</c:formatCode>
                <c:ptCount val="6"/>
                <c:pt idx="0">
                  <c:v>9.3000000000000027E-3</c:v>
                </c:pt>
                <c:pt idx="1">
                  <c:v>0.14610000000000001</c:v>
                </c:pt>
                <c:pt idx="2">
                  <c:v>0.29960000000000003</c:v>
                </c:pt>
                <c:pt idx="3">
                  <c:v>0.46160000000000001</c:v>
                </c:pt>
                <c:pt idx="4">
                  <c:v>1.0082</c:v>
                </c:pt>
                <c:pt idx="5">
                  <c:v>1.7144999999999999</c:v>
                </c:pt>
              </c:numCache>
            </c:numRef>
          </c:xVal>
          <c:yVal>
            <c:numRef>
              <c:f>'gdf9'!$D$11:$D$16</c:f>
              <c:numCache>
                <c:formatCode>General</c:formatCode>
                <c:ptCount val="6"/>
                <c:pt idx="0">
                  <c:v>0</c:v>
                </c:pt>
                <c:pt idx="1">
                  <c:v>100</c:v>
                </c:pt>
                <c:pt idx="2">
                  <c:v>200</c:v>
                </c:pt>
                <c:pt idx="4">
                  <c:v>800</c:v>
                </c:pt>
                <c:pt idx="5">
                  <c:v>1600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50919424"/>
        <c:axId val="350918640"/>
      </c:scatterChart>
      <c:valAx>
        <c:axId val="35091942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350918640"/>
        <c:crosses val="autoZero"/>
        <c:crossBetween val="midCat"/>
      </c:valAx>
      <c:valAx>
        <c:axId val="3509186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35091942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tr-T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tr-TR" b="1"/>
              <a:t>BMP</a:t>
            </a:r>
            <a:r>
              <a:rPr lang="en-US" b="1"/>
              <a:t>15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tr-T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0.1799643482064742"/>
                  <c:y val="-0.20673884514435695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tr-TR"/>
                </a:p>
              </c:txPr>
            </c:trendlineLbl>
          </c:trendline>
          <c:xVal>
            <c:numRef>
              <c:f>'bmp-15'!$C$12:$C$17</c:f>
              <c:numCache>
                <c:formatCode>General</c:formatCode>
                <c:ptCount val="6"/>
                <c:pt idx="0">
                  <c:v>6.9099999999999995E-2</c:v>
                </c:pt>
                <c:pt idx="1">
                  <c:v>0.12759999999999999</c:v>
                </c:pt>
                <c:pt idx="2">
                  <c:v>0.22109999999999996</c:v>
                </c:pt>
                <c:pt idx="3">
                  <c:v>0.39019999999999999</c:v>
                </c:pt>
                <c:pt idx="4">
                  <c:v>0.68100000000000005</c:v>
                </c:pt>
                <c:pt idx="5">
                  <c:v>1.1827999999999999</c:v>
                </c:pt>
              </c:numCache>
            </c:numRef>
          </c:xVal>
          <c:yVal>
            <c:numRef>
              <c:f>'bmp-15'!$D$12:$D$17</c:f>
              <c:numCache>
                <c:formatCode>General</c:formatCode>
                <c:ptCount val="6"/>
                <c:pt idx="0">
                  <c:v>0</c:v>
                </c:pt>
                <c:pt idx="2">
                  <c:v>125</c:v>
                </c:pt>
                <c:pt idx="3">
                  <c:v>250</c:v>
                </c:pt>
                <c:pt idx="4">
                  <c:v>500</c:v>
                </c:pt>
                <c:pt idx="5">
                  <c:v>1000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36467504"/>
        <c:axId val="436467896"/>
      </c:scatterChart>
      <c:valAx>
        <c:axId val="4364675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436467896"/>
        <c:crosses val="autoZero"/>
        <c:crossBetween val="midCat"/>
      </c:valAx>
      <c:valAx>
        <c:axId val="4364678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43646750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tr-T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tr-TR"/>
              <a:t>AMH</a:t>
            </a:r>
            <a:endParaRPr lang="en-US"/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tr-T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0.10904593175853018"/>
                  <c:y val="-0.15782407407407406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tr-TR"/>
                </a:p>
              </c:txPr>
            </c:trendlineLbl>
          </c:trendline>
          <c:xVal>
            <c:numRef>
              <c:f>amh!$C$13:$C$17</c:f>
              <c:numCache>
                <c:formatCode>General</c:formatCode>
                <c:ptCount val="5"/>
                <c:pt idx="0">
                  <c:v>1.2590999999999999</c:v>
                </c:pt>
                <c:pt idx="1">
                  <c:v>0.66439999999999999</c:v>
                </c:pt>
                <c:pt idx="2">
                  <c:v>0.42319999999999997</c:v>
                </c:pt>
                <c:pt idx="3">
                  <c:v>0.22119999999999998</c:v>
                </c:pt>
                <c:pt idx="4">
                  <c:v>0.1212</c:v>
                </c:pt>
              </c:numCache>
            </c:numRef>
          </c:xVal>
          <c:yVal>
            <c:numRef>
              <c:f>amh!$D$13:$D$17</c:f>
              <c:numCache>
                <c:formatCode>General</c:formatCode>
                <c:ptCount val="5"/>
                <c:pt idx="0">
                  <c:v>8</c:v>
                </c:pt>
                <c:pt idx="1">
                  <c:v>4</c:v>
                </c:pt>
                <c:pt idx="3">
                  <c:v>1</c:v>
                </c:pt>
                <c:pt idx="4">
                  <c:v>0.5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36466328"/>
        <c:axId val="436465936"/>
      </c:scatterChart>
      <c:valAx>
        <c:axId val="43646632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436465936"/>
        <c:crosses val="autoZero"/>
        <c:crossBetween val="midCat"/>
      </c:valAx>
      <c:valAx>
        <c:axId val="4364659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43646632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tr-T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Ha1c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tr-T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5.8209536307961503E-2"/>
                  <c:y val="-0.16245370370370371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tr-TR"/>
                </a:p>
              </c:txPr>
            </c:trendlineLbl>
          </c:trendline>
          <c:xVal>
            <c:numRef>
              <c:f>ha1c!$C$14:$C$18</c:f>
              <c:numCache>
                <c:formatCode>General</c:formatCode>
                <c:ptCount val="5"/>
                <c:pt idx="0">
                  <c:v>0.75900000000000001</c:v>
                </c:pt>
                <c:pt idx="1">
                  <c:v>0.46800000000000003</c:v>
                </c:pt>
                <c:pt idx="2">
                  <c:v>0.24579999999999999</c:v>
                </c:pt>
                <c:pt idx="3">
                  <c:v>0.1235</c:v>
                </c:pt>
                <c:pt idx="4">
                  <c:v>2.3100000000000002E-2</c:v>
                </c:pt>
              </c:numCache>
            </c:numRef>
          </c:xVal>
          <c:yVal>
            <c:numRef>
              <c:f>ha1c!$D$14:$D$18</c:f>
              <c:numCache>
                <c:formatCode>General</c:formatCode>
                <c:ptCount val="5"/>
                <c:pt idx="0">
                  <c:v>400</c:v>
                </c:pt>
                <c:pt idx="1">
                  <c:v>200</c:v>
                </c:pt>
                <c:pt idx="2">
                  <c:v>100</c:v>
                </c:pt>
                <c:pt idx="3">
                  <c:v>50</c:v>
                </c:pt>
                <c:pt idx="4">
                  <c:v>25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36472600"/>
        <c:axId val="436471424"/>
      </c:scatterChart>
      <c:valAx>
        <c:axId val="43647260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436471424"/>
        <c:crosses val="autoZero"/>
        <c:crossBetween val="midCat"/>
      </c:valAx>
      <c:valAx>
        <c:axId val="436471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43647260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tr-T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tr-TR"/>
              <a:t>FERRITIN</a:t>
            </a:r>
          </a:p>
        </c:rich>
      </c:tx>
      <c:layout>
        <c:manualLayout>
          <c:xMode val="edge"/>
          <c:yMode val="edge"/>
          <c:x val="0.46511111111111109"/>
          <c:y val="1.8518518518518517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tr-T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0.2247189413823272"/>
                  <c:y val="-0.20997849227179935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tr-TR"/>
                </a:p>
              </c:txPr>
            </c:trendlineLbl>
          </c:trendline>
          <c:xVal>
            <c:numRef>
              <c:f>ferritin!$C$12:$C$17</c:f>
              <c:numCache>
                <c:formatCode>General</c:formatCode>
                <c:ptCount val="6"/>
                <c:pt idx="0">
                  <c:v>3.32E-2</c:v>
                </c:pt>
                <c:pt idx="1">
                  <c:v>7.0099999999999996E-2</c:v>
                </c:pt>
                <c:pt idx="2">
                  <c:v>0.26180000000000003</c:v>
                </c:pt>
                <c:pt idx="3">
                  <c:v>0.61550000000000005</c:v>
                </c:pt>
                <c:pt idx="4">
                  <c:v>1.1787999999999998</c:v>
                </c:pt>
                <c:pt idx="5">
                  <c:v>1.9375</c:v>
                </c:pt>
              </c:numCache>
            </c:numRef>
          </c:xVal>
          <c:yVal>
            <c:numRef>
              <c:f>ferritin!$D$12:$D$17</c:f>
              <c:numCache>
                <c:formatCode>General</c:formatCode>
                <c:ptCount val="6"/>
                <c:pt idx="2">
                  <c:v>20</c:v>
                </c:pt>
                <c:pt idx="3">
                  <c:v>100</c:v>
                </c:pt>
                <c:pt idx="4">
                  <c:v>400</c:v>
                </c:pt>
                <c:pt idx="5">
                  <c:v>1000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36471816"/>
        <c:axId val="436467112"/>
      </c:scatterChart>
      <c:valAx>
        <c:axId val="43647181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436467112"/>
        <c:crosses val="autoZero"/>
        <c:crossBetween val="midCat"/>
      </c:valAx>
      <c:valAx>
        <c:axId val="4364671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43647181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tr-T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tr-TR"/>
              <a:t>Neurokinin B</a:t>
            </a:r>
            <a:endParaRPr lang="en-US"/>
          </a:p>
        </c:rich>
      </c:tx>
      <c:layout>
        <c:manualLayout>
          <c:xMode val="edge"/>
          <c:yMode val="edge"/>
          <c:x val="0.42510411198600168"/>
          <c:y val="5.092592592592592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tr-T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0.12379002624671916"/>
                  <c:y val="-0.7376319626713328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tr-TR"/>
                </a:p>
              </c:txPr>
            </c:trendlineLbl>
          </c:trendline>
          <c:xVal>
            <c:numRef>
              <c:f>nörokininB!$C$17:$C$19</c:f>
              <c:numCache>
                <c:formatCode>General</c:formatCode>
                <c:ptCount val="3"/>
                <c:pt idx="0">
                  <c:v>1.2</c:v>
                </c:pt>
                <c:pt idx="1">
                  <c:v>0.80799999999999994</c:v>
                </c:pt>
                <c:pt idx="2">
                  <c:v>8.6999999999999994E-2</c:v>
                </c:pt>
              </c:numCache>
            </c:numRef>
          </c:xVal>
          <c:yVal>
            <c:numRef>
              <c:f>nörokininB!$D$17:$D$19</c:f>
              <c:numCache>
                <c:formatCode>General</c:formatCode>
                <c:ptCount val="3"/>
                <c:pt idx="0">
                  <c:v>0.01</c:v>
                </c:pt>
                <c:pt idx="1">
                  <c:v>0.1</c:v>
                </c:pt>
                <c:pt idx="2">
                  <c:v>1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36472208"/>
        <c:axId val="436466720"/>
      </c:scatterChart>
      <c:valAx>
        <c:axId val="43647220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436466720"/>
        <c:crosses val="autoZero"/>
        <c:crossBetween val="midCat"/>
      </c:valAx>
      <c:valAx>
        <c:axId val="4364667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43647220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tr-T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tr-TR"/>
              <a:t>Neurokının B</a:t>
            </a:r>
            <a:endParaRPr lang="en-US"/>
          </a:p>
        </c:rich>
      </c:tx>
      <c:layout>
        <c:manualLayout>
          <c:xMode val="edge"/>
          <c:yMode val="edge"/>
          <c:x val="0.38383333333333336"/>
          <c:y val="2.777777777777777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tr-T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0.15985083114610674"/>
                  <c:y val="-0.7353320939049286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tr-TR"/>
                </a:p>
              </c:txPr>
            </c:trendlineLbl>
          </c:trendline>
          <c:xVal>
            <c:numRef>
              <c:f>'NÖROKİNİN B'!$C$13:$C$15</c:f>
              <c:numCache>
                <c:formatCode>General</c:formatCode>
                <c:ptCount val="3"/>
                <c:pt idx="0">
                  <c:v>1.1861000000000002</c:v>
                </c:pt>
                <c:pt idx="1">
                  <c:v>0.81369999999999998</c:v>
                </c:pt>
                <c:pt idx="2">
                  <c:v>7.8500000000000014E-2</c:v>
                </c:pt>
              </c:numCache>
            </c:numRef>
          </c:xVal>
          <c:yVal>
            <c:numRef>
              <c:f>'NÖROKİNİN B'!$D$13:$D$15</c:f>
              <c:numCache>
                <c:formatCode>General</c:formatCode>
                <c:ptCount val="3"/>
                <c:pt idx="0">
                  <c:v>0.01</c:v>
                </c:pt>
                <c:pt idx="1">
                  <c:v>0.1</c:v>
                </c:pt>
                <c:pt idx="2">
                  <c:v>1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36465544"/>
        <c:axId val="436469072"/>
      </c:scatterChart>
      <c:valAx>
        <c:axId val="43646554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436469072"/>
        <c:crosses val="autoZero"/>
        <c:crossBetween val="midCat"/>
      </c:valAx>
      <c:valAx>
        <c:axId val="4364690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43646554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tr-T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tr-TR"/>
              <a:t>kisspeptin</a:t>
            </a:r>
          </a:p>
          <a:p>
            <a:pPr>
              <a:defRPr/>
            </a:pPr>
            <a:endParaRPr lang="tr-TR"/>
          </a:p>
        </c:rich>
      </c:tx>
      <c:layout>
        <c:manualLayout>
          <c:xMode val="edge"/>
          <c:yMode val="edge"/>
          <c:x val="0.42582633420822402"/>
          <c:y val="1.388888888888888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tr-T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0.13843175853018372"/>
                  <c:y val="-0.73300233304170315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tr-TR"/>
                </a:p>
              </c:txPr>
            </c:trendlineLbl>
          </c:trendline>
          <c:xVal>
            <c:numRef>
              <c:f>'[1]Magellan for F50 Sheet 1'!$C$12:$C$14</c:f>
              <c:numCache>
                <c:formatCode>General</c:formatCode>
                <c:ptCount val="3"/>
                <c:pt idx="0">
                  <c:v>1.2077</c:v>
                </c:pt>
                <c:pt idx="1">
                  <c:v>0.83789999999999998</c:v>
                </c:pt>
                <c:pt idx="2">
                  <c:v>0.29220000000000002</c:v>
                </c:pt>
              </c:numCache>
            </c:numRef>
          </c:xVal>
          <c:yVal>
            <c:numRef>
              <c:f>'[1]Magellan for F50 Sheet 1'!$D$12:$D$14</c:f>
              <c:numCache>
                <c:formatCode>General</c:formatCode>
                <c:ptCount val="3"/>
                <c:pt idx="0">
                  <c:v>0.01</c:v>
                </c:pt>
                <c:pt idx="1">
                  <c:v>0.1</c:v>
                </c:pt>
                <c:pt idx="2">
                  <c:v>1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36471032"/>
        <c:axId val="436951456"/>
      </c:scatterChart>
      <c:valAx>
        <c:axId val="43647103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436951456"/>
        <c:crosses val="autoZero"/>
        <c:crossBetween val="midCat"/>
      </c:valAx>
      <c:valAx>
        <c:axId val="4369514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43647103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tr-T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matriptaz-2</a:t>
            </a:r>
          </a:p>
        </c:rich>
      </c:tx>
      <c:layout>
        <c:manualLayout>
          <c:xMode val="edge"/>
          <c:yMode val="edge"/>
          <c:x val="0.40559011373578302"/>
          <c:y val="2.777777777777777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tr-T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0.18141185476815397"/>
                  <c:y val="-0.22601961213181684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tr-TR"/>
                </a:p>
              </c:txPr>
            </c:trendlineLbl>
          </c:trendline>
          <c:xVal>
            <c:numRef>
              <c:f>'[2]Magellan for F50 Sheet 1'!$C$11:$C$16</c:f>
              <c:numCache>
                <c:formatCode>General</c:formatCode>
                <c:ptCount val="6"/>
                <c:pt idx="0">
                  <c:v>2.0443000000000002</c:v>
                </c:pt>
                <c:pt idx="1">
                  <c:v>1.1178000000000001</c:v>
                </c:pt>
                <c:pt idx="2">
                  <c:v>0.5524</c:v>
                </c:pt>
                <c:pt idx="3">
                  <c:v>0.34710000000000002</c:v>
                </c:pt>
                <c:pt idx="4">
                  <c:v>0.15689999999999998</c:v>
                </c:pt>
                <c:pt idx="5">
                  <c:v>8.7899999999999978E-2</c:v>
                </c:pt>
              </c:numCache>
            </c:numRef>
          </c:xVal>
          <c:yVal>
            <c:numRef>
              <c:f>'[2]Magellan for F50 Sheet 1'!$D$11:$D$16</c:f>
              <c:numCache>
                <c:formatCode>General</c:formatCode>
                <c:ptCount val="6"/>
                <c:pt idx="0">
                  <c:v>20</c:v>
                </c:pt>
                <c:pt idx="1">
                  <c:v>10</c:v>
                </c:pt>
                <c:pt idx="2">
                  <c:v>5</c:v>
                </c:pt>
                <c:pt idx="3">
                  <c:v>2.5</c:v>
                </c:pt>
                <c:pt idx="4">
                  <c:v>1.25</c:v>
                </c:pt>
                <c:pt idx="5">
                  <c:v>0.625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36951848"/>
        <c:axId val="436955768"/>
      </c:scatterChart>
      <c:valAx>
        <c:axId val="43695184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436955768"/>
        <c:crosses val="autoZero"/>
        <c:crossBetween val="midCat"/>
      </c:valAx>
      <c:valAx>
        <c:axId val="43695576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43695184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jpeg"/><Relationship Id="rId7" Type="http://schemas.openxmlformats.org/officeDocument/2006/relationships/image" Target="../media/image6.jpeg"/><Relationship Id="rId2" Type="http://schemas.openxmlformats.org/officeDocument/2006/relationships/image" Target="../media/image1.jpeg"/><Relationship Id="rId1" Type="http://schemas.openxmlformats.org/officeDocument/2006/relationships/chart" Target="../charts/chart1.xml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8.jpeg"/><Relationship Id="rId1" Type="http://schemas.openxmlformats.org/officeDocument/2006/relationships/image" Target="../media/image27.jpe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jpg"/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jpg"/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jpeg"/><Relationship Id="rId2" Type="http://schemas.openxmlformats.org/officeDocument/2006/relationships/image" Target="../media/image9.jpeg"/><Relationship Id="rId1" Type="http://schemas.openxmlformats.org/officeDocument/2006/relationships/chart" Target="../charts/chart4.xml"/><Relationship Id="rId5" Type="http://schemas.openxmlformats.org/officeDocument/2006/relationships/image" Target="../media/image12.jpeg"/><Relationship Id="rId4" Type="http://schemas.openxmlformats.org/officeDocument/2006/relationships/image" Target="../media/image11.jpe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jpg"/><Relationship Id="rId1" Type="http://schemas.openxmlformats.org/officeDocument/2006/relationships/chart" Target="../charts/chart5.xml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jpeg"/><Relationship Id="rId7" Type="http://schemas.openxmlformats.org/officeDocument/2006/relationships/image" Target="../media/image19.jpeg"/><Relationship Id="rId2" Type="http://schemas.openxmlformats.org/officeDocument/2006/relationships/image" Target="../media/image14.jpeg"/><Relationship Id="rId1" Type="http://schemas.openxmlformats.org/officeDocument/2006/relationships/chart" Target="../charts/chart6.xml"/><Relationship Id="rId6" Type="http://schemas.openxmlformats.org/officeDocument/2006/relationships/image" Target="../media/image18.jpeg"/><Relationship Id="rId5" Type="http://schemas.openxmlformats.org/officeDocument/2006/relationships/image" Target="../media/image17.jpg"/><Relationship Id="rId4" Type="http://schemas.openxmlformats.org/officeDocument/2006/relationships/image" Target="../media/image16.jpe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0.jpg"/><Relationship Id="rId1" Type="http://schemas.openxmlformats.org/officeDocument/2006/relationships/chart" Target="../charts/chart7.xml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.jpg"/><Relationship Id="rId1" Type="http://schemas.openxmlformats.org/officeDocument/2006/relationships/chart" Target="../charts/chart8.xml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jpeg"/><Relationship Id="rId2" Type="http://schemas.openxmlformats.org/officeDocument/2006/relationships/image" Target="../media/image22.jpeg"/><Relationship Id="rId1" Type="http://schemas.openxmlformats.org/officeDocument/2006/relationships/chart" Target="../charts/chart9.xml"/><Relationship Id="rId6" Type="http://schemas.openxmlformats.org/officeDocument/2006/relationships/image" Target="../media/image26.jpeg"/><Relationship Id="rId5" Type="http://schemas.openxmlformats.org/officeDocument/2006/relationships/image" Target="../media/image25.jpeg"/><Relationship Id="rId4" Type="http://schemas.openxmlformats.org/officeDocument/2006/relationships/image" Target="../media/image2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590550</xdr:colOff>
      <xdr:row>9</xdr:row>
      <xdr:rowOff>0</xdr:rowOff>
    </xdr:from>
    <xdr:to>
      <xdr:col>13</xdr:col>
      <xdr:colOff>285750</xdr:colOff>
      <xdr:row>23</xdr:row>
      <xdr:rowOff>76200</xdr:rowOff>
    </xdr:to>
    <xdr:graphicFrame macro="">
      <xdr:nvGraphicFramePr>
        <xdr:cNvPr id="2" name="Grafik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6</xdr:col>
      <xdr:colOff>9525</xdr:colOff>
      <xdr:row>30</xdr:row>
      <xdr:rowOff>160983</xdr:rowOff>
    </xdr:from>
    <xdr:to>
      <xdr:col>15</xdr:col>
      <xdr:colOff>581025</xdr:colOff>
      <xdr:row>47</xdr:row>
      <xdr:rowOff>36549</xdr:rowOff>
    </xdr:to>
    <xdr:pic>
      <xdr:nvPicPr>
        <xdr:cNvPr id="3" name="Resim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67125" y="5875983"/>
          <a:ext cx="6057900" cy="3114066"/>
        </a:xfrm>
        <a:prstGeom prst="rect">
          <a:avLst/>
        </a:prstGeom>
      </xdr:spPr>
    </xdr:pic>
    <xdr:clientData/>
  </xdr:twoCellAnchor>
  <xdr:twoCellAnchor editAs="oneCell">
    <xdr:from>
      <xdr:col>6</xdr:col>
      <xdr:colOff>9525</xdr:colOff>
      <xdr:row>47</xdr:row>
      <xdr:rowOff>47564</xdr:rowOff>
    </xdr:from>
    <xdr:to>
      <xdr:col>16</xdr:col>
      <xdr:colOff>142875</xdr:colOff>
      <xdr:row>64</xdr:row>
      <xdr:rowOff>47609</xdr:rowOff>
    </xdr:to>
    <xdr:pic>
      <xdr:nvPicPr>
        <xdr:cNvPr id="4" name="Resim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67125" y="9001064"/>
          <a:ext cx="6229350" cy="3238545"/>
        </a:xfrm>
        <a:prstGeom prst="rect">
          <a:avLst/>
        </a:prstGeom>
      </xdr:spPr>
    </xdr:pic>
    <xdr:clientData/>
  </xdr:twoCellAnchor>
  <xdr:twoCellAnchor editAs="oneCell">
    <xdr:from>
      <xdr:col>6</xdr:col>
      <xdr:colOff>7391</xdr:colOff>
      <xdr:row>64</xdr:row>
      <xdr:rowOff>57150</xdr:rowOff>
    </xdr:from>
    <xdr:to>
      <xdr:col>14</xdr:col>
      <xdr:colOff>453677</xdr:colOff>
      <xdr:row>88</xdr:row>
      <xdr:rowOff>95250</xdr:rowOff>
    </xdr:to>
    <xdr:pic>
      <xdr:nvPicPr>
        <xdr:cNvPr id="5" name="Resim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64991" y="12249150"/>
          <a:ext cx="5323086" cy="4610100"/>
        </a:xfrm>
        <a:prstGeom prst="rect">
          <a:avLst/>
        </a:prstGeom>
      </xdr:spPr>
    </xdr:pic>
    <xdr:clientData/>
  </xdr:twoCellAnchor>
  <xdr:twoCellAnchor editAs="oneCell">
    <xdr:from>
      <xdr:col>5</xdr:col>
      <xdr:colOff>607836</xdr:colOff>
      <xdr:row>88</xdr:row>
      <xdr:rowOff>104775</xdr:rowOff>
    </xdr:from>
    <xdr:to>
      <xdr:col>14</xdr:col>
      <xdr:colOff>515408</xdr:colOff>
      <xdr:row>116</xdr:row>
      <xdr:rowOff>66675</xdr:rowOff>
    </xdr:to>
    <xdr:pic>
      <xdr:nvPicPr>
        <xdr:cNvPr id="6" name="Resim 5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55836" y="16868775"/>
          <a:ext cx="5393972" cy="5295900"/>
        </a:xfrm>
        <a:prstGeom prst="rect">
          <a:avLst/>
        </a:prstGeom>
      </xdr:spPr>
    </xdr:pic>
    <xdr:clientData/>
  </xdr:twoCellAnchor>
  <xdr:twoCellAnchor editAs="oneCell">
    <xdr:from>
      <xdr:col>5</xdr:col>
      <xdr:colOff>600074</xdr:colOff>
      <xdr:row>116</xdr:row>
      <xdr:rowOff>57150</xdr:rowOff>
    </xdr:from>
    <xdr:to>
      <xdr:col>14</xdr:col>
      <xdr:colOff>442592</xdr:colOff>
      <xdr:row>137</xdr:row>
      <xdr:rowOff>91972</xdr:rowOff>
    </xdr:to>
    <xdr:pic>
      <xdr:nvPicPr>
        <xdr:cNvPr id="7" name="Resim 6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48074" y="22155150"/>
          <a:ext cx="5328918" cy="40353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109</xdr:row>
      <xdr:rowOff>0</xdr:rowOff>
    </xdr:from>
    <xdr:to>
      <xdr:col>5</xdr:col>
      <xdr:colOff>474152</xdr:colOff>
      <xdr:row>125</xdr:row>
      <xdr:rowOff>95249</xdr:rowOff>
    </xdr:to>
    <xdr:pic>
      <xdr:nvPicPr>
        <xdr:cNvPr id="8" name="Resim 7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764500"/>
          <a:ext cx="3522152" cy="3143249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600075</xdr:colOff>
      <xdr:row>6</xdr:row>
      <xdr:rowOff>9524</xdr:rowOff>
    </xdr:from>
    <xdr:to>
      <xdr:col>14</xdr:col>
      <xdr:colOff>134</xdr:colOff>
      <xdr:row>32</xdr:row>
      <xdr:rowOff>126653</xdr:rowOff>
    </xdr:to>
    <xdr:pic>
      <xdr:nvPicPr>
        <xdr:cNvPr id="2" name="Resim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24100" y="1152524"/>
          <a:ext cx="6715259" cy="5070129"/>
        </a:xfrm>
        <a:prstGeom prst="rect">
          <a:avLst/>
        </a:prstGeom>
      </xdr:spPr>
    </xdr:pic>
    <xdr:clientData/>
  </xdr:twoCellAnchor>
  <xdr:twoCellAnchor editAs="oneCell">
    <xdr:from>
      <xdr:col>2</xdr:col>
      <xdr:colOff>581025</xdr:colOff>
      <xdr:row>32</xdr:row>
      <xdr:rowOff>123825</xdr:rowOff>
    </xdr:from>
    <xdr:to>
      <xdr:col>13</xdr:col>
      <xdr:colOff>608506</xdr:colOff>
      <xdr:row>58</xdr:row>
      <xdr:rowOff>127367</xdr:rowOff>
    </xdr:to>
    <xdr:pic>
      <xdr:nvPicPr>
        <xdr:cNvPr id="3" name="Resim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05050" y="6219825"/>
          <a:ext cx="6733081" cy="495654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19050</xdr:colOff>
      <xdr:row>9</xdr:row>
      <xdr:rowOff>85725</xdr:rowOff>
    </xdr:from>
    <xdr:to>
      <xdr:col>14</xdr:col>
      <xdr:colOff>323850</xdr:colOff>
      <xdr:row>23</xdr:row>
      <xdr:rowOff>161925</xdr:rowOff>
    </xdr:to>
    <xdr:graphicFrame macro="">
      <xdr:nvGraphicFramePr>
        <xdr:cNvPr id="2" name="Grafik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549078</xdr:colOff>
      <xdr:row>29</xdr:row>
      <xdr:rowOff>171450</xdr:rowOff>
    </xdr:from>
    <xdr:to>
      <xdr:col>12</xdr:col>
      <xdr:colOff>403598</xdr:colOff>
      <xdr:row>51</xdr:row>
      <xdr:rowOff>95249</xdr:rowOff>
    </xdr:to>
    <xdr:pic>
      <xdr:nvPicPr>
        <xdr:cNvPr id="3" name="Resim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97078" y="5695950"/>
          <a:ext cx="4121720" cy="411479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9525</xdr:colOff>
      <xdr:row>10</xdr:row>
      <xdr:rowOff>95250</xdr:rowOff>
    </xdr:from>
    <xdr:to>
      <xdr:col>13</xdr:col>
      <xdr:colOff>314325</xdr:colOff>
      <xdr:row>24</xdr:row>
      <xdr:rowOff>171450</xdr:rowOff>
    </xdr:to>
    <xdr:graphicFrame macro="">
      <xdr:nvGraphicFramePr>
        <xdr:cNvPr id="2" name="Grafik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9525</xdr:colOff>
      <xdr:row>31</xdr:row>
      <xdr:rowOff>169151</xdr:rowOff>
    </xdr:from>
    <xdr:to>
      <xdr:col>12</xdr:col>
      <xdr:colOff>529208</xdr:colOff>
      <xdr:row>53</xdr:row>
      <xdr:rowOff>104774</xdr:rowOff>
    </xdr:to>
    <xdr:pic>
      <xdr:nvPicPr>
        <xdr:cNvPr id="3" name="Resim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57525" y="6074651"/>
          <a:ext cx="4786883" cy="412662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476250</xdr:colOff>
      <xdr:row>11</xdr:row>
      <xdr:rowOff>95250</xdr:rowOff>
    </xdr:from>
    <xdr:to>
      <xdr:col>13</xdr:col>
      <xdr:colOff>171450</xdr:colOff>
      <xdr:row>25</xdr:row>
      <xdr:rowOff>171450</xdr:rowOff>
    </xdr:to>
    <xdr:graphicFrame macro="">
      <xdr:nvGraphicFramePr>
        <xdr:cNvPr id="3" name="Grafik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577585</xdr:colOff>
      <xdr:row>29</xdr:row>
      <xdr:rowOff>180975</xdr:rowOff>
    </xdr:from>
    <xdr:to>
      <xdr:col>17</xdr:col>
      <xdr:colOff>180975</xdr:colOff>
      <xdr:row>48</xdr:row>
      <xdr:rowOff>87525</xdr:rowOff>
    </xdr:to>
    <xdr:pic>
      <xdr:nvPicPr>
        <xdr:cNvPr id="4" name="Resim 3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5585" y="5705475"/>
          <a:ext cx="6918590" cy="3526050"/>
        </a:xfrm>
        <a:prstGeom prst="rect">
          <a:avLst/>
        </a:prstGeom>
      </xdr:spPr>
    </xdr:pic>
    <xdr:clientData/>
  </xdr:twoCellAnchor>
  <xdr:twoCellAnchor editAs="oneCell">
    <xdr:from>
      <xdr:col>5</xdr:col>
      <xdr:colOff>590549</xdr:colOff>
      <xdr:row>48</xdr:row>
      <xdr:rowOff>75611</xdr:rowOff>
    </xdr:from>
    <xdr:to>
      <xdr:col>17</xdr:col>
      <xdr:colOff>123824</xdr:colOff>
      <xdr:row>66</xdr:row>
      <xdr:rowOff>181361</xdr:rowOff>
    </xdr:to>
    <xdr:pic>
      <xdr:nvPicPr>
        <xdr:cNvPr id="5" name="Resim 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38549" y="9219611"/>
          <a:ext cx="6848475" cy="3534750"/>
        </a:xfrm>
        <a:prstGeom prst="rect">
          <a:avLst/>
        </a:prstGeom>
      </xdr:spPr>
    </xdr:pic>
    <xdr:clientData/>
  </xdr:twoCellAnchor>
  <xdr:twoCellAnchor editAs="oneCell">
    <xdr:from>
      <xdr:col>5</xdr:col>
      <xdr:colOff>561975</xdr:colOff>
      <xdr:row>67</xdr:row>
      <xdr:rowOff>19050</xdr:rowOff>
    </xdr:from>
    <xdr:to>
      <xdr:col>18</xdr:col>
      <xdr:colOff>180975</xdr:colOff>
      <xdr:row>119</xdr:row>
      <xdr:rowOff>171450</xdr:rowOff>
    </xdr:to>
    <xdr:pic>
      <xdr:nvPicPr>
        <xdr:cNvPr id="6" name="Resim 5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9975" y="12782550"/>
          <a:ext cx="7543800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105</xdr:row>
      <xdr:rowOff>137861</xdr:rowOff>
    </xdr:from>
    <xdr:to>
      <xdr:col>5</xdr:col>
      <xdr:colOff>495300</xdr:colOff>
      <xdr:row>123</xdr:row>
      <xdr:rowOff>47624</xdr:rowOff>
    </xdr:to>
    <xdr:pic>
      <xdr:nvPicPr>
        <xdr:cNvPr id="2" name="Resim 1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0140361"/>
          <a:ext cx="3524250" cy="3338763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342900</xdr:colOff>
      <xdr:row>9</xdr:row>
      <xdr:rowOff>123825</xdr:rowOff>
    </xdr:from>
    <xdr:to>
      <xdr:col>14</xdr:col>
      <xdr:colOff>38100</xdr:colOff>
      <xdr:row>24</xdr:row>
      <xdr:rowOff>9525</xdr:rowOff>
    </xdr:to>
    <xdr:graphicFrame macro="">
      <xdr:nvGraphicFramePr>
        <xdr:cNvPr id="3" name="Grafik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576898</xdr:colOff>
      <xdr:row>30</xdr:row>
      <xdr:rowOff>4412</xdr:rowOff>
    </xdr:from>
    <xdr:to>
      <xdr:col>13</xdr:col>
      <xdr:colOff>180976</xdr:colOff>
      <xdr:row>47</xdr:row>
      <xdr:rowOff>44603</xdr:rowOff>
    </xdr:to>
    <xdr:pic>
      <xdr:nvPicPr>
        <xdr:cNvPr id="2" name="Resim 1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898" y="5719412"/>
          <a:ext cx="4480878" cy="3278691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209550</xdr:colOff>
      <xdr:row>14</xdr:row>
      <xdr:rowOff>152400</xdr:rowOff>
    </xdr:from>
    <xdr:to>
      <xdr:col>13</xdr:col>
      <xdr:colOff>514350</xdr:colOff>
      <xdr:row>29</xdr:row>
      <xdr:rowOff>38100</xdr:rowOff>
    </xdr:to>
    <xdr:graphicFrame macro="">
      <xdr:nvGraphicFramePr>
        <xdr:cNvPr id="3" name="Grafik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590550</xdr:colOff>
      <xdr:row>35</xdr:row>
      <xdr:rowOff>147465</xdr:rowOff>
    </xdr:from>
    <xdr:to>
      <xdr:col>12</xdr:col>
      <xdr:colOff>152400</xdr:colOff>
      <xdr:row>51</xdr:row>
      <xdr:rowOff>142874</xdr:rowOff>
    </xdr:to>
    <xdr:pic>
      <xdr:nvPicPr>
        <xdr:cNvPr id="4" name="Resim 3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38550" y="6814965"/>
          <a:ext cx="3829050" cy="3043409"/>
        </a:xfrm>
        <a:prstGeom prst="rect">
          <a:avLst/>
        </a:prstGeom>
      </xdr:spPr>
    </xdr:pic>
    <xdr:clientData/>
  </xdr:twoCellAnchor>
  <xdr:twoCellAnchor editAs="oneCell">
    <xdr:from>
      <xdr:col>12</xdr:col>
      <xdr:colOff>172220</xdr:colOff>
      <xdr:row>35</xdr:row>
      <xdr:rowOff>133349</xdr:rowOff>
    </xdr:from>
    <xdr:to>
      <xdr:col>17</xdr:col>
      <xdr:colOff>590549</xdr:colOff>
      <xdr:row>52</xdr:row>
      <xdr:rowOff>57150</xdr:rowOff>
    </xdr:to>
    <xdr:pic>
      <xdr:nvPicPr>
        <xdr:cNvPr id="5" name="Resim 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87420" y="6800849"/>
          <a:ext cx="3466329" cy="3162301"/>
        </a:xfrm>
        <a:prstGeom prst="rect">
          <a:avLst/>
        </a:prstGeom>
      </xdr:spPr>
    </xdr:pic>
    <xdr:clientData/>
  </xdr:twoCellAnchor>
  <xdr:twoCellAnchor editAs="oneCell">
    <xdr:from>
      <xdr:col>5</xdr:col>
      <xdr:colOff>542254</xdr:colOff>
      <xdr:row>51</xdr:row>
      <xdr:rowOff>161925</xdr:rowOff>
    </xdr:from>
    <xdr:to>
      <xdr:col>16</xdr:col>
      <xdr:colOff>190500</xdr:colOff>
      <xdr:row>77</xdr:row>
      <xdr:rowOff>11931</xdr:rowOff>
    </xdr:to>
    <xdr:pic>
      <xdr:nvPicPr>
        <xdr:cNvPr id="6" name="Resim 5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90254" y="9877425"/>
          <a:ext cx="6353846" cy="4803006"/>
        </a:xfrm>
        <a:prstGeom prst="rect">
          <a:avLst/>
        </a:prstGeom>
      </xdr:spPr>
    </xdr:pic>
    <xdr:clientData/>
  </xdr:twoCellAnchor>
  <xdr:twoCellAnchor editAs="oneCell">
    <xdr:from>
      <xdr:col>5</xdr:col>
      <xdr:colOff>516071</xdr:colOff>
      <xdr:row>76</xdr:row>
      <xdr:rowOff>190499</xdr:rowOff>
    </xdr:from>
    <xdr:to>
      <xdr:col>15</xdr:col>
      <xdr:colOff>550659</xdr:colOff>
      <xdr:row>102</xdr:row>
      <xdr:rowOff>142874</xdr:rowOff>
    </xdr:to>
    <xdr:pic>
      <xdr:nvPicPr>
        <xdr:cNvPr id="7" name="Resim 6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64071" y="14668499"/>
          <a:ext cx="6130588" cy="4905375"/>
        </a:xfrm>
        <a:prstGeom prst="rect">
          <a:avLst/>
        </a:prstGeom>
      </xdr:spPr>
    </xdr:pic>
    <xdr:clientData/>
  </xdr:twoCellAnchor>
  <xdr:twoCellAnchor editAs="oneCell">
    <xdr:from>
      <xdr:col>5</xdr:col>
      <xdr:colOff>523874</xdr:colOff>
      <xdr:row>102</xdr:row>
      <xdr:rowOff>159184</xdr:rowOff>
    </xdr:from>
    <xdr:to>
      <xdr:col>15</xdr:col>
      <xdr:colOff>247649</xdr:colOff>
      <xdr:row>126</xdr:row>
      <xdr:rowOff>142875</xdr:rowOff>
    </xdr:to>
    <xdr:pic>
      <xdr:nvPicPr>
        <xdr:cNvPr id="8" name="Resim 7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71874" y="19590184"/>
          <a:ext cx="5819775" cy="455569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111</xdr:row>
      <xdr:rowOff>162592</xdr:rowOff>
    </xdr:from>
    <xdr:to>
      <xdr:col>5</xdr:col>
      <xdr:colOff>400050</xdr:colOff>
      <xdr:row>128</xdr:row>
      <xdr:rowOff>95249</xdr:rowOff>
    </xdr:to>
    <xdr:pic>
      <xdr:nvPicPr>
        <xdr:cNvPr id="2" name="Resim 1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308092"/>
          <a:ext cx="3448050" cy="3171157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219075</xdr:colOff>
      <xdr:row>9</xdr:row>
      <xdr:rowOff>123825</xdr:rowOff>
    </xdr:from>
    <xdr:to>
      <xdr:col>13</xdr:col>
      <xdr:colOff>523875</xdr:colOff>
      <xdr:row>24</xdr:row>
      <xdr:rowOff>9525</xdr:rowOff>
    </xdr:to>
    <xdr:graphicFrame macro="">
      <xdr:nvGraphicFramePr>
        <xdr:cNvPr id="3" name="Grafik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5498</xdr:colOff>
      <xdr:row>31</xdr:row>
      <xdr:rowOff>152400</xdr:rowOff>
    </xdr:from>
    <xdr:to>
      <xdr:col>12</xdr:col>
      <xdr:colOff>88105</xdr:colOff>
      <xdr:row>52</xdr:row>
      <xdr:rowOff>152399</xdr:rowOff>
    </xdr:to>
    <xdr:pic>
      <xdr:nvPicPr>
        <xdr:cNvPr id="2" name="Resim 1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53498" y="6057900"/>
          <a:ext cx="4349807" cy="400049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447675</xdr:colOff>
      <xdr:row>9</xdr:row>
      <xdr:rowOff>161925</xdr:rowOff>
    </xdr:from>
    <xdr:to>
      <xdr:col>13</xdr:col>
      <xdr:colOff>142875</xdr:colOff>
      <xdr:row>24</xdr:row>
      <xdr:rowOff>47625</xdr:rowOff>
    </xdr:to>
    <xdr:graphicFrame macro="">
      <xdr:nvGraphicFramePr>
        <xdr:cNvPr id="2" name="Grafik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0</xdr:colOff>
      <xdr:row>31</xdr:row>
      <xdr:rowOff>0</xdr:rowOff>
    </xdr:from>
    <xdr:to>
      <xdr:col>14</xdr:col>
      <xdr:colOff>72579</xdr:colOff>
      <xdr:row>58</xdr:row>
      <xdr:rowOff>95250</xdr:rowOff>
    </xdr:to>
    <xdr:pic>
      <xdr:nvPicPr>
        <xdr:cNvPr id="3" name="Resim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48000" y="5905500"/>
          <a:ext cx="5558979" cy="523875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85725</xdr:colOff>
      <xdr:row>9</xdr:row>
      <xdr:rowOff>133350</xdr:rowOff>
    </xdr:from>
    <xdr:to>
      <xdr:col>13</xdr:col>
      <xdr:colOff>390525</xdr:colOff>
      <xdr:row>24</xdr:row>
      <xdr:rowOff>19050</xdr:rowOff>
    </xdr:to>
    <xdr:graphicFrame macro="">
      <xdr:nvGraphicFramePr>
        <xdr:cNvPr id="2" name="Grafik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6</xdr:col>
      <xdr:colOff>38100</xdr:colOff>
      <xdr:row>30</xdr:row>
      <xdr:rowOff>9621</xdr:rowOff>
    </xdr:from>
    <xdr:to>
      <xdr:col>16</xdr:col>
      <xdr:colOff>95250</xdr:colOff>
      <xdr:row>46</xdr:row>
      <xdr:rowOff>113385</xdr:rowOff>
    </xdr:to>
    <xdr:pic>
      <xdr:nvPicPr>
        <xdr:cNvPr id="3" name="Resim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95700" y="5724621"/>
          <a:ext cx="6153150" cy="3151764"/>
        </a:xfrm>
        <a:prstGeom prst="rect">
          <a:avLst/>
        </a:prstGeom>
      </xdr:spPr>
    </xdr:pic>
    <xdr:clientData/>
  </xdr:twoCellAnchor>
  <xdr:twoCellAnchor editAs="oneCell">
    <xdr:from>
      <xdr:col>5</xdr:col>
      <xdr:colOff>590550</xdr:colOff>
      <xdr:row>46</xdr:row>
      <xdr:rowOff>120214</xdr:rowOff>
    </xdr:from>
    <xdr:to>
      <xdr:col>16</xdr:col>
      <xdr:colOff>390526</xdr:colOff>
      <xdr:row>72</xdr:row>
      <xdr:rowOff>79028</xdr:rowOff>
    </xdr:to>
    <xdr:pic>
      <xdr:nvPicPr>
        <xdr:cNvPr id="4" name="Resim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38550" y="8883214"/>
          <a:ext cx="6505576" cy="4911814"/>
        </a:xfrm>
        <a:prstGeom prst="rect">
          <a:avLst/>
        </a:prstGeom>
      </xdr:spPr>
    </xdr:pic>
    <xdr:clientData/>
  </xdr:twoCellAnchor>
  <xdr:twoCellAnchor editAs="oneCell">
    <xdr:from>
      <xdr:col>6</xdr:col>
      <xdr:colOff>9525</xdr:colOff>
      <xdr:row>72</xdr:row>
      <xdr:rowOff>53455</xdr:rowOff>
    </xdr:from>
    <xdr:to>
      <xdr:col>16</xdr:col>
      <xdr:colOff>295275</xdr:colOff>
      <xdr:row>96</xdr:row>
      <xdr:rowOff>179366</xdr:rowOff>
    </xdr:to>
    <xdr:pic>
      <xdr:nvPicPr>
        <xdr:cNvPr id="5" name="Resim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67125" y="13769455"/>
          <a:ext cx="6381750" cy="4697911"/>
        </a:xfrm>
        <a:prstGeom prst="rect">
          <a:avLst/>
        </a:prstGeom>
      </xdr:spPr>
    </xdr:pic>
    <xdr:clientData/>
  </xdr:twoCellAnchor>
  <xdr:twoCellAnchor editAs="oneCell">
    <xdr:from>
      <xdr:col>6</xdr:col>
      <xdr:colOff>19049</xdr:colOff>
      <xdr:row>97</xdr:row>
      <xdr:rowOff>878</xdr:rowOff>
    </xdr:from>
    <xdr:to>
      <xdr:col>16</xdr:col>
      <xdr:colOff>95448</xdr:colOff>
      <xdr:row>122</xdr:row>
      <xdr:rowOff>95250</xdr:rowOff>
    </xdr:to>
    <xdr:pic>
      <xdr:nvPicPr>
        <xdr:cNvPr id="6" name="Resim 5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76649" y="18479378"/>
          <a:ext cx="6172399" cy="485687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107</xdr:row>
      <xdr:rowOff>161924</xdr:rowOff>
    </xdr:from>
    <xdr:to>
      <xdr:col>5</xdr:col>
      <xdr:colOff>594948</xdr:colOff>
      <xdr:row>127</xdr:row>
      <xdr:rowOff>82781</xdr:rowOff>
    </xdr:to>
    <xdr:pic>
      <xdr:nvPicPr>
        <xdr:cNvPr id="7" name="Resim 6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545424"/>
          <a:ext cx="3642948" cy="3730857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unda%20Bulut%20Ar&#305;kan-elisa/funda%20bulut%20ar&#305;kan-kisspeptin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unda%20Bulut%20Ar&#305;kan-elisa/funda%20bulut%20ar&#305;kan-matr&#305;praz2-obez1,2,kontrol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Magellan for F50 Sheet 1"/>
    </sheetNames>
    <sheetDataSet>
      <sheetData sheetId="0">
        <row r="12">
          <cell r="C12">
            <v>1.2077</v>
          </cell>
          <cell r="D12">
            <v>0.01</v>
          </cell>
        </row>
        <row r="13">
          <cell r="C13">
            <v>0.83789999999999998</v>
          </cell>
          <cell r="D13">
            <v>0.1</v>
          </cell>
        </row>
        <row r="14">
          <cell r="C14">
            <v>0.29220000000000002</v>
          </cell>
          <cell r="D14">
            <v>1</v>
          </cell>
        </row>
      </sheetData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Magellan for F50 Sheet 1"/>
    </sheetNames>
    <sheetDataSet>
      <sheetData sheetId="0">
        <row r="11">
          <cell r="C11">
            <v>2.0443000000000002</v>
          </cell>
          <cell r="D11">
            <v>20</v>
          </cell>
        </row>
        <row r="12">
          <cell r="C12">
            <v>1.1178000000000001</v>
          </cell>
          <cell r="D12">
            <v>10</v>
          </cell>
        </row>
        <row r="13">
          <cell r="C13">
            <v>0.5524</v>
          </cell>
          <cell r="D13">
            <v>5</v>
          </cell>
        </row>
        <row r="14">
          <cell r="C14">
            <v>0.34710000000000002</v>
          </cell>
          <cell r="D14">
            <v>2.5</v>
          </cell>
        </row>
        <row r="15">
          <cell r="C15">
            <v>0.15689999999999998</v>
          </cell>
          <cell r="D15">
            <v>1.25</v>
          </cell>
        </row>
        <row r="16">
          <cell r="C16">
            <v>8.7899999999999978E-2</v>
          </cell>
          <cell r="D16">
            <v>0.625</v>
          </cell>
        </row>
      </sheetData>
    </sheetDataSet>
  </externalBook>
</externalLink>
</file>

<file path=xl/theme/theme1.xml><?xml version="1.0" encoding="utf-8"?>
<a:theme xmlns:a="http://schemas.openxmlformats.org/drawingml/2006/main" name="Office Teması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108"/>
  <sheetViews>
    <sheetView tabSelected="1" workbookViewId="0">
      <selection activeCell="R19" sqref="R19"/>
    </sheetView>
  </sheetViews>
  <sheetFormatPr defaultRowHeight="15" x14ac:dyDescent="0.25"/>
  <sheetData>
    <row r="1" spans="1:12" x14ac:dyDescent="0.25">
      <c r="A1">
        <v>4.58E-2</v>
      </c>
      <c r="B1">
        <v>0.29799999999999999</v>
      </c>
      <c r="C1">
        <v>0.23669999999999999</v>
      </c>
      <c r="D1">
        <v>0.29220000000000002</v>
      </c>
      <c r="E1">
        <v>0.29709999999999998</v>
      </c>
      <c r="F1">
        <v>0.3327</v>
      </c>
      <c r="G1">
        <v>0.2923</v>
      </c>
      <c r="H1">
        <v>0.20949999999999999</v>
      </c>
      <c r="I1">
        <v>0.38279999999999997</v>
      </c>
      <c r="J1">
        <v>0.36020000000000002</v>
      </c>
      <c r="K1">
        <v>0.27860000000000001</v>
      </c>
      <c r="L1">
        <v>0.32969999999999999</v>
      </c>
    </row>
    <row r="2" spans="1:12" x14ac:dyDescent="0.25">
      <c r="A2">
        <v>0.18260000000000001</v>
      </c>
      <c r="B2">
        <v>0.29120000000000001</v>
      </c>
      <c r="C2">
        <v>0.35820000000000002</v>
      </c>
      <c r="D2">
        <v>0.25950000000000001</v>
      </c>
      <c r="E2">
        <v>0.36070000000000002</v>
      </c>
      <c r="F2">
        <v>0.32840000000000003</v>
      </c>
      <c r="G2">
        <v>0.30059999999999998</v>
      </c>
      <c r="H2">
        <v>0.38550000000000001</v>
      </c>
      <c r="I2">
        <v>0.30719999999999997</v>
      </c>
      <c r="J2">
        <v>0.36759999999999998</v>
      </c>
      <c r="K2">
        <v>0.34649999999999997</v>
      </c>
      <c r="L2">
        <v>0.38290000000000002</v>
      </c>
    </row>
    <row r="3" spans="1:12" x14ac:dyDescent="0.25">
      <c r="A3">
        <v>0.33610000000000001</v>
      </c>
      <c r="B3">
        <v>0.30459999999999998</v>
      </c>
      <c r="C3">
        <v>0.34910000000000002</v>
      </c>
      <c r="D3">
        <v>0.35249999999999998</v>
      </c>
      <c r="E3">
        <v>0.2787</v>
      </c>
      <c r="F3">
        <v>0.31180000000000002</v>
      </c>
      <c r="G3">
        <v>0.3397</v>
      </c>
      <c r="H3">
        <v>0.23330000000000001</v>
      </c>
      <c r="I3">
        <v>0.41880000000000001</v>
      </c>
      <c r="J3">
        <v>0.30159999999999998</v>
      </c>
      <c r="K3">
        <v>0.3609</v>
      </c>
      <c r="L3">
        <v>0.38950000000000001</v>
      </c>
    </row>
    <row r="4" spans="1:12" x14ac:dyDescent="0.25">
      <c r="A4">
        <v>0.49809999999999999</v>
      </c>
      <c r="B4">
        <v>0.30270000000000002</v>
      </c>
      <c r="C4">
        <v>0.28189999999999998</v>
      </c>
      <c r="D4">
        <v>0.34410000000000002</v>
      </c>
      <c r="E4">
        <v>0.25819999999999999</v>
      </c>
      <c r="F4">
        <v>0.31140000000000001</v>
      </c>
      <c r="G4">
        <v>0.34210000000000002</v>
      </c>
      <c r="H4">
        <v>0.36980000000000002</v>
      </c>
      <c r="I4">
        <v>0.34300000000000003</v>
      </c>
      <c r="J4">
        <v>0.2011</v>
      </c>
      <c r="K4">
        <v>0.3579</v>
      </c>
      <c r="L4">
        <v>0.34970000000000001</v>
      </c>
    </row>
    <row r="5" spans="1:12" x14ac:dyDescent="0.25">
      <c r="A5">
        <v>1.0447</v>
      </c>
      <c r="B5">
        <v>0.39650000000000002</v>
      </c>
      <c r="C5">
        <v>0.32200000000000001</v>
      </c>
      <c r="D5">
        <v>0.45369999999999999</v>
      </c>
      <c r="E5">
        <v>0.28349999999999997</v>
      </c>
      <c r="F5">
        <v>0.3241</v>
      </c>
      <c r="G5">
        <v>0.31619999999999998</v>
      </c>
      <c r="H5">
        <v>0.34260000000000002</v>
      </c>
      <c r="I5">
        <v>0.40679999999999999</v>
      </c>
      <c r="J5">
        <v>0.35360000000000003</v>
      </c>
      <c r="K5">
        <v>0.33050000000000002</v>
      </c>
      <c r="L5">
        <v>0.36749999999999999</v>
      </c>
    </row>
    <row r="6" spans="1:12" x14ac:dyDescent="0.25">
      <c r="A6">
        <v>1.7509999999999999</v>
      </c>
      <c r="B6">
        <v>0.34239999999999998</v>
      </c>
      <c r="C6">
        <v>0.41839999999999999</v>
      </c>
      <c r="D6">
        <v>0.2009</v>
      </c>
      <c r="E6">
        <v>0.34289999999999998</v>
      </c>
      <c r="F6">
        <v>0.37209999999999999</v>
      </c>
      <c r="G6">
        <v>0.30099999999999999</v>
      </c>
      <c r="H6">
        <v>0.37690000000000001</v>
      </c>
      <c r="I6">
        <v>0.20069999999999999</v>
      </c>
      <c r="J6">
        <v>0.3805</v>
      </c>
      <c r="K6">
        <v>0.29360000000000003</v>
      </c>
      <c r="L6">
        <v>0.26479999999999998</v>
      </c>
    </row>
    <row r="7" spans="1:12" x14ac:dyDescent="0.25">
      <c r="A7">
        <v>3.6499999999999998E-2</v>
      </c>
      <c r="B7">
        <v>0.37040000000000001</v>
      </c>
      <c r="C7" s="2" t="s">
        <v>10</v>
      </c>
      <c r="D7">
        <v>0.25950000000000001</v>
      </c>
      <c r="E7">
        <v>0.36670000000000003</v>
      </c>
      <c r="F7">
        <v>0.35270000000000001</v>
      </c>
      <c r="G7">
        <v>0.36809999999999998</v>
      </c>
      <c r="H7">
        <v>0.38579999999999998</v>
      </c>
      <c r="I7">
        <v>0.3977</v>
      </c>
      <c r="J7">
        <v>0.24790000000000001</v>
      </c>
      <c r="K7">
        <v>0.39179999999999998</v>
      </c>
      <c r="L7">
        <v>0.40050000000000002</v>
      </c>
    </row>
    <row r="8" spans="1:12" x14ac:dyDescent="0.25">
      <c r="A8">
        <v>0.45390000000000003</v>
      </c>
      <c r="B8">
        <v>0.47660000000000002</v>
      </c>
      <c r="C8">
        <v>0.44840000000000002</v>
      </c>
      <c r="D8">
        <v>0.41310000000000002</v>
      </c>
      <c r="E8">
        <v>0.45090000000000002</v>
      </c>
      <c r="F8">
        <v>0.37230000000000002</v>
      </c>
      <c r="G8">
        <v>0.37590000000000001</v>
      </c>
      <c r="H8">
        <v>0.38279999999999997</v>
      </c>
      <c r="I8">
        <v>0.42670000000000002</v>
      </c>
      <c r="J8">
        <v>0.27329999999999999</v>
      </c>
      <c r="K8">
        <v>0.3805</v>
      </c>
      <c r="L8">
        <v>0.41889999999999999</v>
      </c>
    </row>
    <row r="10" spans="1:12" x14ac:dyDescent="0.25">
      <c r="B10" t="s">
        <v>7</v>
      </c>
      <c r="C10" t="s">
        <v>8</v>
      </c>
      <c r="D10" t="s">
        <v>9</v>
      </c>
      <c r="E10" t="s">
        <v>11</v>
      </c>
    </row>
    <row r="11" spans="1:12" x14ac:dyDescent="0.25">
      <c r="A11" t="s">
        <v>0</v>
      </c>
      <c r="B11">
        <v>4.58E-2</v>
      </c>
      <c r="C11">
        <f>B11-B17</f>
        <v>9.3000000000000027E-3</v>
      </c>
      <c r="D11">
        <v>0</v>
      </c>
    </row>
    <row r="12" spans="1:12" x14ac:dyDescent="0.25">
      <c r="A12" t="s">
        <v>1</v>
      </c>
      <c r="B12">
        <v>0.18260000000000001</v>
      </c>
      <c r="C12">
        <f>B12-B17</f>
        <v>0.14610000000000001</v>
      </c>
      <c r="D12">
        <v>100</v>
      </c>
      <c r="E12">
        <f>(193.21*C12*C12)+(600.8*C12)+(1.0032)</f>
        <v>92.904188024099994</v>
      </c>
    </row>
    <row r="13" spans="1:12" x14ac:dyDescent="0.25">
      <c r="A13" t="s">
        <v>2</v>
      </c>
      <c r="B13">
        <v>0.33610000000000001</v>
      </c>
      <c r="C13">
        <f>B13-B17</f>
        <v>0.29960000000000003</v>
      </c>
      <c r="D13">
        <v>200</v>
      </c>
      <c r="E13">
        <f t="shared" ref="E13:E16" si="0">(193.21*C13*C13)+(600.8*C13)+(1.0032)</f>
        <v>198.34544051360001</v>
      </c>
    </row>
    <row r="14" spans="1:12" x14ac:dyDescent="0.25">
      <c r="A14" t="s">
        <v>3</v>
      </c>
      <c r="B14">
        <v>0.49809999999999999</v>
      </c>
      <c r="C14">
        <f>B14-B17</f>
        <v>0.46160000000000001</v>
      </c>
      <c r="E14">
        <f t="shared" si="0"/>
        <v>319.50061573759996</v>
      </c>
    </row>
    <row r="15" spans="1:12" x14ac:dyDescent="0.25">
      <c r="A15" t="s">
        <v>4</v>
      </c>
      <c r="B15">
        <v>1.0447</v>
      </c>
      <c r="C15">
        <f>B15-B17</f>
        <v>1.0082</v>
      </c>
      <c r="D15">
        <v>800</v>
      </c>
      <c r="E15">
        <f t="shared" si="0"/>
        <v>803.12139544039997</v>
      </c>
    </row>
    <row r="16" spans="1:12" x14ac:dyDescent="0.25">
      <c r="A16" t="s">
        <v>5</v>
      </c>
      <c r="B16">
        <v>1.7509999999999999</v>
      </c>
      <c r="C16">
        <f>B16-B17</f>
        <v>1.7144999999999999</v>
      </c>
      <c r="D16">
        <v>1600</v>
      </c>
      <c r="E16">
        <f t="shared" si="0"/>
        <v>1599.0175754024999</v>
      </c>
    </row>
    <row r="17" spans="1:11" x14ac:dyDescent="0.25">
      <c r="A17" t="s">
        <v>6</v>
      </c>
      <c r="B17">
        <v>3.6499999999999998E-2</v>
      </c>
      <c r="C17">
        <f>B17-B17</f>
        <v>0</v>
      </c>
    </row>
    <row r="19" spans="1:11" x14ac:dyDescent="0.25">
      <c r="A19" s="3" t="s">
        <v>27</v>
      </c>
      <c r="B19" s="3" t="s">
        <v>7</v>
      </c>
      <c r="C19" s="3" t="s">
        <v>8</v>
      </c>
      <c r="D19" s="3" t="s">
        <v>11</v>
      </c>
    </row>
    <row r="20" spans="1:11" x14ac:dyDescent="0.25">
      <c r="A20" s="5">
        <v>1</v>
      </c>
      <c r="B20" s="6">
        <v>0.45390000000000003</v>
      </c>
      <c r="C20" s="6">
        <f>B20-B17</f>
        <v>0.41740000000000005</v>
      </c>
      <c r="D20" s="7">
        <f t="shared" ref="D20:D51" si="1">(193.21*C20*C20)+(600.8*C20)+(1.0032)</f>
        <v>285.4386994596</v>
      </c>
    </row>
    <row r="21" spans="1:11" x14ac:dyDescent="0.25">
      <c r="A21" s="8">
        <v>2</v>
      </c>
      <c r="B21" s="9">
        <v>0.29799999999999999</v>
      </c>
      <c r="C21" s="9">
        <f>B21-B17</f>
        <v>0.26150000000000001</v>
      </c>
      <c r="D21" s="10">
        <f t="shared" si="1"/>
        <v>171.32453452249999</v>
      </c>
    </row>
    <row r="22" spans="1:11" x14ac:dyDescent="0.25">
      <c r="A22" s="8">
        <v>3</v>
      </c>
      <c r="B22" s="9">
        <v>0.29120000000000001</v>
      </c>
      <c r="C22" s="9">
        <f>B22-B17</f>
        <v>0.25470000000000004</v>
      </c>
      <c r="D22" s="10">
        <f t="shared" si="1"/>
        <v>166.56089650890002</v>
      </c>
    </row>
    <row r="23" spans="1:11" x14ac:dyDescent="0.25">
      <c r="A23" s="8">
        <v>4</v>
      </c>
      <c r="B23" s="9">
        <v>0.30459999999999998</v>
      </c>
      <c r="C23" s="9">
        <f>B23-B17</f>
        <v>0.2681</v>
      </c>
      <c r="D23" s="10">
        <f t="shared" si="1"/>
        <v>175.96515302809999</v>
      </c>
    </row>
    <row r="24" spans="1:11" x14ac:dyDescent="0.25">
      <c r="A24" s="8">
        <v>5</v>
      </c>
      <c r="B24" s="9">
        <v>0.30270000000000002</v>
      </c>
      <c r="C24" s="9">
        <f>B24-B17</f>
        <v>0.26620000000000005</v>
      </c>
      <c r="D24" s="10">
        <f t="shared" si="1"/>
        <v>174.6274920324</v>
      </c>
    </row>
    <row r="25" spans="1:11" x14ac:dyDescent="0.25">
      <c r="A25" s="8">
        <v>6</v>
      </c>
      <c r="B25" s="9">
        <v>0.39650000000000002</v>
      </c>
      <c r="C25" s="9">
        <f>B25-B17</f>
        <v>0.36000000000000004</v>
      </c>
      <c r="D25" s="10">
        <f t="shared" si="1"/>
        <v>242.33121600000001</v>
      </c>
      <c r="I25" s="4" t="s">
        <v>64</v>
      </c>
      <c r="J25" s="4"/>
      <c r="K25" s="4"/>
    </row>
    <row r="26" spans="1:11" x14ac:dyDescent="0.25">
      <c r="A26" s="8">
        <v>7</v>
      </c>
      <c r="B26" s="9">
        <v>0.34239999999999998</v>
      </c>
      <c r="C26" s="9">
        <f>B26-B17</f>
        <v>0.30590000000000001</v>
      </c>
      <c r="D26" s="10">
        <f t="shared" si="1"/>
        <v>202.8675090401</v>
      </c>
    </row>
    <row r="27" spans="1:11" x14ac:dyDescent="0.25">
      <c r="A27" s="8">
        <v>8</v>
      </c>
      <c r="B27" s="9">
        <v>0.37040000000000001</v>
      </c>
      <c r="C27" s="9">
        <f>B27-B17</f>
        <v>0.33390000000000003</v>
      </c>
      <c r="D27" s="10">
        <f t="shared" si="1"/>
        <v>223.15115026410001</v>
      </c>
    </row>
    <row r="28" spans="1:11" x14ac:dyDescent="0.25">
      <c r="A28" s="8">
        <v>9</v>
      </c>
      <c r="B28" s="9">
        <v>0.47660000000000002</v>
      </c>
      <c r="C28" s="9">
        <f>B28-B17</f>
        <v>0.44010000000000005</v>
      </c>
      <c r="D28" s="10">
        <f t="shared" si="1"/>
        <v>302.8377404121</v>
      </c>
      <c r="I28" t="s">
        <v>36</v>
      </c>
    </row>
    <row r="29" spans="1:11" x14ac:dyDescent="0.25">
      <c r="A29" s="8">
        <v>10</v>
      </c>
      <c r="B29" s="9">
        <v>0.23669999999999999</v>
      </c>
      <c r="C29" s="9">
        <f>B29-B17</f>
        <v>0.20019999999999999</v>
      </c>
      <c r="D29" s="10">
        <f t="shared" si="1"/>
        <v>129.02722452839998</v>
      </c>
      <c r="I29" t="s">
        <v>37</v>
      </c>
    </row>
    <row r="30" spans="1:11" x14ac:dyDescent="0.25">
      <c r="A30" s="8">
        <v>11</v>
      </c>
      <c r="B30" s="9">
        <v>0.35820000000000002</v>
      </c>
      <c r="C30" s="9">
        <f>B30-B17</f>
        <v>0.32170000000000004</v>
      </c>
      <c r="D30" s="10">
        <f t="shared" si="1"/>
        <v>214.27603485690003</v>
      </c>
      <c r="I30" t="s">
        <v>38</v>
      </c>
    </row>
    <row r="31" spans="1:11" x14ac:dyDescent="0.25">
      <c r="A31" s="8">
        <v>12</v>
      </c>
      <c r="B31" s="9">
        <v>0.34910000000000002</v>
      </c>
      <c r="C31" s="9">
        <f>B31-B17</f>
        <v>0.31260000000000004</v>
      </c>
      <c r="D31" s="10">
        <f t="shared" si="1"/>
        <v>207.69352161960001</v>
      </c>
    </row>
    <row r="32" spans="1:11" x14ac:dyDescent="0.25">
      <c r="A32" s="8">
        <v>13</v>
      </c>
      <c r="B32" s="9">
        <v>0.28189999999999998</v>
      </c>
      <c r="C32" s="9">
        <f>B32-B17</f>
        <v>0.24539999999999998</v>
      </c>
      <c r="D32" s="10">
        <f t="shared" si="1"/>
        <v>160.07485032359995</v>
      </c>
    </row>
    <row r="33" spans="1:4" x14ac:dyDescent="0.25">
      <c r="A33" s="8">
        <v>14</v>
      </c>
      <c r="B33" s="9">
        <v>0.32200000000000001</v>
      </c>
      <c r="C33" s="9">
        <f>B33-B17</f>
        <v>0.28550000000000003</v>
      </c>
      <c r="D33" s="10">
        <f t="shared" si="1"/>
        <v>188.2801954025</v>
      </c>
    </row>
    <row r="34" spans="1:4" x14ac:dyDescent="0.25">
      <c r="A34" s="8">
        <v>15</v>
      </c>
      <c r="B34" s="9">
        <v>0.41839999999999999</v>
      </c>
      <c r="C34" s="9">
        <f>B34-B17</f>
        <v>0.38190000000000002</v>
      </c>
      <c r="D34" s="10">
        <f t="shared" si="1"/>
        <v>258.6279367281</v>
      </c>
    </row>
    <row r="35" spans="1:4" x14ac:dyDescent="0.25">
      <c r="A35" s="8">
        <v>16</v>
      </c>
      <c r="B35" s="11" t="s">
        <v>10</v>
      </c>
      <c r="C35" s="12">
        <f>B35-B17</f>
        <v>0.39640000000000003</v>
      </c>
      <c r="D35" s="10">
        <f t="shared" si="1"/>
        <v>269.51997920159999</v>
      </c>
    </row>
    <row r="36" spans="1:4" x14ac:dyDescent="0.25">
      <c r="A36" s="8">
        <v>17</v>
      </c>
      <c r="B36" s="9">
        <v>0.44840000000000002</v>
      </c>
      <c r="C36" s="9">
        <f>B36-B17</f>
        <v>0.41190000000000004</v>
      </c>
      <c r="D36" s="10">
        <f t="shared" si="1"/>
        <v>281.25303966810003</v>
      </c>
    </row>
    <row r="37" spans="1:4" x14ac:dyDescent="0.25">
      <c r="A37" s="8">
        <v>18</v>
      </c>
      <c r="B37" s="9">
        <v>0.29220000000000002</v>
      </c>
      <c r="C37" s="9">
        <f>B37-B17</f>
        <v>0.25570000000000004</v>
      </c>
      <c r="D37" s="10">
        <f t="shared" si="1"/>
        <v>167.26031089290001</v>
      </c>
    </row>
    <row r="38" spans="1:4" x14ac:dyDescent="0.25">
      <c r="A38" s="8">
        <v>19</v>
      </c>
      <c r="B38" s="9">
        <v>0.25950000000000001</v>
      </c>
      <c r="C38" s="9">
        <f>B38-B17</f>
        <v>0.223</v>
      </c>
      <c r="D38" s="10">
        <f t="shared" si="1"/>
        <v>144.58974008999999</v>
      </c>
    </row>
    <row r="39" spans="1:4" x14ac:dyDescent="0.25">
      <c r="A39" s="8">
        <v>20</v>
      </c>
      <c r="B39" s="9">
        <v>0.35249999999999998</v>
      </c>
      <c r="C39" s="9">
        <f>B39-B17</f>
        <v>0.316</v>
      </c>
      <c r="D39" s="10">
        <f t="shared" si="1"/>
        <v>210.14917775999996</v>
      </c>
    </row>
    <row r="40" spans="1:4" x14ac:dyDescent="0.25">
      <c r="A40" s="8">
        <v>21</v>
      </c>
      <c r="B40" s="9">
        <v>0.34410000000000002</v>
      </c>
      <c r="C40" s="9">
        <f>B40-B17</f>
        <v>0.30760000000000004</v>
      </c>
      <c r="D40" s="10">
        <f t="shared" si="1"/>
        <v>204.09037740960002</v>
      </c>
    </row>
    <row r="41" spans="1:4" x14ac:dyDescent="0.25">
      <c r="A41" s="8">
        <v>22</v>
      </c>
      <c r="B41" s="9">
        <v>0.45369999999999999</v>
      </c>
      <c r="C41" s="9">
        <f>B41-B17</f>
        <v>0.41720000000000002</v>
      </c>
      <c r="D41" s="10">
        <f t="shared" si="1"/>
        <v>285.2862888464</v>
      </c>
    </row>
    <row r="42" spans="1:4" x14ac:dyDescent="0.25">
      <c r="A42" s="8">
        <v>23</v>
      </c>
      <c r="B42" s="9">
        <v>0.2009</v>
      </c>
      <c r="C42" s="9">
        <f>B42-B17</f>
        <v>0.16439999999999999</v>
      </c>
      <c r="D42" s="10">
        <f t="shared" si="1"/>
        <v>104.99667622559998</v>
      </c>
    </row>
    <row r="43" spans="1:4" x14ac:dyDescent="0.25">
      <c r="A43" s="8">
        <v>24</v>
      </c>
      <c r="B43" s="9">
        <v>0.25950000000000001</v>
      </c>
      <c r="C43" s="9">
        <f>B43-B17</f>
        <v>0.223</v>
      </c>
      <c r="D43" s="10">
        <f t="shared" si="1"/>
        <v>144.58974008999999</v>
      </c>
    </row>
    <row r="44" spans="1:4" x14ac:dyDescent="0.25">
      <c r="A44" s="8">
        <v>25</v>
      </c>
      <c r="B44" s="9">
        <v>0.41310000000000002</v>
      </c>
      <c r="C44" s="9">
        <f>B44-B17</f>
        <v>0.37660000000000005</v>
      </c>
      <c r="D44" s="10">
        <f t="shared" si="1"/>
        <v>254.66698286759998</v>
      </c>
    </row>
    <row r="45" spans="1:4" x14ac:dyDescent="0.25">
      <c r="A45" s="8">
        <v>26</v>
      </c>
      <c r="B45" s="9">
        <v>0.29709999999999998</v>
      </c>
      <c r="C45" s="9">
        <f>B45-B17</f>
        <v>0.2606</v>
      </c>
      <c r="D45" s="10">
        <f t="shared" si="1"/>
        <v>170.69302707559999</v>
      </c>
    </row>
    <row r="46" spans="1:4" x14ac:dyDescent="0.25">
      <c r="A46" s="8">
        <v>27</v>
      </c>
      <c r="B46" s="9">
        <v>0.36070000000000002</v>
      </c>
      <c r="C46" s="9">
        <f>B46-B17</f>
        <v>0.32420000000000004</v>
      </c>
      <c r="D46" s="10">
        <f t="shared" si="1"/>
        <v>216.09002070440002</v>
      </c>
    </row>
    <row r="47" spans="1:4" x14ac:dyDescent="0.25">
      <c r="A47" s="8">
        <v>28</v>
      </c>
      <c r="B47" s="9">
        <v>0.2787</v>
      </c>
      <c r="C47" s="9">
        <f>B47-B17</f>
        <v>0.2422</v>
      </c>
      <c r="D47" s="10">
        <f t="shared" si="1"/>
        <v>157.85082089639999</v>
      </c>
    </row>
    <row r="48" spans="1:4" x14ac:dyDescent="0.25">
      <c r="A48" s="8">
        <v>29</v>
      </c>
      <c r="B48" s="9">
        <v>0.25819999999999999</v>
      </c>
      <c r="C48" s="9">
        <f>B48-B17</f>
        <v>0.22169999999999998</v>
      </c>
      <c r="D48" s="10">
        <f t="shared" si="1"/>
        <v>143.69700345689998</v>
      </c>
    </row>
    <row r="49" spans="1:4" x14ac:dyDescent="0.25">
      <c r="A49" s="8">
        <v>30</v>
      </c>
      <c r="B49" s="9">
        <v>0.28349999999999997</v>
      </c>
      <c r="C49" s="9">
        <f>B49-B17</f>
        <v>0.24699999999999997</v>
      </c>
      <c r="D49" s="10">
        <f t="shared" si="1"/>
        <v>161.18834888999999</v>
      </c>
    </row>
    <row r="50" spans="1:4" x14ac:dyDescent="0.25">
      <c r="A50" s="8">
        <v>31</v>
      </c>
      <c r="B50" s="9">
        <v>0.34289999999999998</v>
      </c>
      <c r="C50" s="9">
        <f>B50-B17</f>
        <v>0.30640000000000001</v>
      </c>
      <c r="D50" s="10">
        <f t="shared" si="1"/>
        <v>203.22706028159999</v>
      </c>
    </row>
    <row r="51" spans="1:4" x14ac:dyDescent="0.25">
      <c r="A51" s="8">
        <v>32</v>
      </c>
      <c r="B51" s="9">
        <v>0.36670000000000003</v>
      </c>
      <c r="C51" s="9">
        <f>B51-B17</f>
        <v>0.33020000000000005</v>
      </c>
      <c r="D51" s="10">
        <f t="shared" si="1"/>
        <v>220.45344044840002</v>
      </c>
    </row>
    <row r="52" spans="1:4" x14ac:dyDescent="0.25">
      <c r="A52" s="8">
        <v>33</v>
      </c>
      <c r="B52" s="9">
        <v>0.45090000000000002</v>
      </c>
      <c r="C52" s="9">
        <f>B52-B17</f>
        <v>0.41440000000000005</v>
      </c>
      <c r="D52" s="10">
        <f t="shared" ref="D52:D83" si="2">(193.21*C52*C52)+(600.8*C52)+(1.0032)</f>
        <v>283.15416322559997</v>
      </c>
    </row>
    <row r="53" spans="1:4" x14ac:dyDescent="0.25">
      <c r="A53" s="8">
        <v>34</v>
      </c>
      <c r="B53" s="9">
        <v>0.3327</v>
      </c>
      <c r="C53" s="9">
        <f>B53-B17</f>
        <v>0.29620000000000002</v>
      </c>
      <c r="D53" s="10">
        <f t="shared" si="2"/>
        <v>195.91133115240001</v>
      </c>
    </row>
    <row r="54" spans="1:4" x14ac:dyDescent="0.25">
      <c r="A54" s="8">
        <v>35</v>
      </c>
      <c r="B54" s="9">
        <v>0.32840000000000003</v>
      </c>
      <c r="C54" s="9">
        <f>B54-B17</f>
        <v>0.29190000000000005</v>
      </c>
      <c r="D54" s="10">
        <f t="shared" si="2"/>
        <v>192.83929590810001</v>
      </c>
    </row>
    <row r="55" spans="1:4" x14ac:dyDescent="0.25">
      <c r="A55" s="8">
        <v>36</v>
      </c>
      <c r="B55" s="9">
        <v>0.31180000000000002</v>
      </c>
      <c r="C55" s="9">
        <f>B55-B17</f>
        <v>0.27530000000000004</v>
      </c>
      <c r="D55" s="10">
        <f t="shared" si="2"/>
        <v>181.04684328890002</v>
      </c>
    </row>
    <row r="56" spans="1:4" x14ac:dyDescent="0.25">
      <c r="A56" s="8">
        <v>37</v>
      </c>
      <c r="B56" s="9">
        <v>0.31140000000000001</v>
      </c>
      <c r="C56" s="9">
        <f>B56-B17</f>
        <v>0.27490000000000003</v>
      </c>
      <c r="D56" s="10">
        <f t="shared" si="2"/>
        <v>180.76400163209999</v>
      </c>
    </row>
    <row r="57" spans="1:4" x14ac:dyDescent="0.25">
      <c r="A57" s="8">
        <v>38</v>
      </c>
      <c r="B57" s="9">
        <v>0.3241</v>
      </c>
      <c r="C57" s="9">
        <f>B57-B17</f>
        <v>0.28760000000000002</v>
      </c>
      <c r="D57" s="10">
        <f t="shared" si="2"/>
        <v>189.77440556959999</v>
      </c>
    </row>
    <row r="58" spans="1:4" x14ac:dyDescent="0.25">
      <c r="A58" s="8">
        <v>39</v>
      </c>
      <c r="B58" s="9">
        <v>0.37209999999999999</v>
      </c>
      <c r="C58" s="9">
        <f>B58-B17</f>
        <v>0.33560000000000001</v>
      </c>
      <c r="D58" s="10">
        <f t="shared" si="2"/>
        <v>224.3924122256</v>
      </c>
    </row>
    <row r="59" spans="1:4" x14ac:dyDescent="0.25">
      <c r="A59" s="8">
        <v>40</v>
      </c>
      <c r="B59" s="9">
        <v>0.35270000000000001</v>
      </c>
      <c r="C59" s="9">
        <f>B59-B17</f>
        <v>0.31620000000000004</v>
      </c>
      <c r="D59" s="10">
        <f t="shared" si="2"/>
        <v>210.2937672324</v>
      </c>
    </row>
    <row r="60" spans="1:4" x14ac:dyDescent="0.25">
      <c r="A60" s="8">
        <v>41</v>
      </c>
      <c r="B60" s="9">
        <v>0.37230000000000002</v>
      </c>
      <c r="C60" s="9">
        <f>B60-B17</f>
        <v>0.33580000000000004</v>
      </c>
      <c r="D60" s="10">
        <f t="shared" si="2"/>
        <v>224.53851646440003</v>
      </c>
    </row>
    <row r="61" spans="1:4" x14ac:dyDescent="0.25">
      <c r="A61" s="8">
        <v>42</v>
      </c>
      <c r="B61" s="9">
        <v>0.2923</v>
      </c>
      <c r="C61" s="9">
        <f>B61-B17</f>
        <v>0.25580000000000003</v>
      </c>
      <c r="D61" s="10">
        <f t="shared" si="2"/>
        <v>167.3302735844</v>
      </c>
    </row>
    <row r="62" spans="1:4" x14ac:dyDescent="0.25">
      <c r="A62" s="8">
        <v>43</v>
      </c>
      <c r="B62" s="9">
        <v>0.30059999999999998</v>
      </c>
      <c r="C62" s="9">
        <f>B62-B17</f>
        <v>0.2641</v>
      </c>
      <c r="D62" s="10">
        <f t="shared" si="2"/>
        <v>173.15064758009999</v>
      </c>
    </row>
    <row r="63" spans="1:4" x14ac:dyDescent="0.25">
      <c r="A63" s="8">
        <v>44</v>
      </c>
      <c r="B63" s="9">
        <v>0.3397</v>
      </c>
      <c r="C63" s="9">
        <f>B63-B17</f>
        <v>0.30320000000000003</v>
      </c>
      <c r="D63" s="10">
        <f t="shared" si="2"/>
        <v>200.92760167040001</v>
      </c>
    </row>
    <row r="64" spans="1:4" x14ac:dyDescent="0.25">
      <c r="A64" s="8">
        <v>45</v>
      </c>
      <c r="B64" s="9">
        <v>0.34210000000000002</v>
      </c>
      <c r="C64" s="9">
        <f>B64-B17</f>
        <v>0.30560000000000004</v>
      </c>
      <c r="D64" s="10">
        <f t="shared" si="2"/>
        <v>202.6518246656</v>
      </c>
    </row>
    <row r="65" spans="1:4" x14ac:dyDescent="0.25">
      <c r="A65" s="8">
        <v>46</v>
      </c>
      <c r="B65" s="9">
        <v>0.31619999999999998</v>
      </c>
      <c r="C65" s="9">
        <f>B65-B17</f>
        <v>0.2797</v>
      </c>
      <c r="D65" s="10">
        <f t="shared" si="2"/>
        <v>184.1621821089</v>
      </c>
    </row>
    <row r="66" spans="1:4" x14ac:dyDescent="0.25">
      <c r="A66" s="8">
        <v>47</v>
      </c>
      <c r="B66" s="9">
        <v>0.30099999999999999</v>
      </c>
      <c r="C66" s="9">
        <f>B66-B17</f>
        <v>0.26450000000000001</v>
      </c>
      <c r="D66" s="10">
        <f t="shared" si="2"/>
        <v>173.4318199025</v>
      </c>
    </row>
    <row r="67" spans="1:4" x14ac:dyDescent="0.25">
      <c r="A67" s="8">
        <v>48</v>
      </c>
      <c r="B67" s="9">
        <v>0.36809999999999998</v>
      </c>
      <c r="C67" s="9">
        <f>B67-B17</f>
        <v>0.33160000000000001</v>
      </c>
      <c r="D67" s="10">
        <f t="shared" si="2"/>
        <v>221.47357337759999</v>
      </c>
    </row>
    <row r="68" spans="1:4" x14ac:dyDescent="0.25">
      <c r="A68" s="8">
        <v>49</v>
      </c>
      <c r="B68" s="9">
        <v>0.37590000000000001</v>
      </c>
      <c r="C68" s="9">
        <f>B68-B17</f>
        <v>0.33940000000000003</v>
      </c>
      <c r="D68" s="10">
        <f t="shared" si="2"/>
        <v>227.17103587559998</v>
      </c>
    </row>
    <row r="69" spans="1:4" x14ac:dyDescent="0.25">
      <c r="A69" s="8">
        <v>50</v>
      </c>
      <c r="B69" s="9">
        <v>0.20949999999999999</v>
      </c>
      <c r="C69" s="9">
        <f>B69-B17</f>
        <v>0.17299999999999999</v>
      </c>
      <c r="D69" s="10">
        <f t="shared" si="2"/>
        <v>110.72418209</v>
      </c>
    </row>
    <row r="70" spans="1:4" x14ac:dyDescent="0.25">
      <c r="A70" s="8">
        <v>51</v>
      </c>
      <c r="B70" s="9">
        <v>0.38550000000000001</v>
      </c>
      <c r="C70" s="9">
        <f>B70-B17</f>
        <v>0.34900000000000003</v>
      </c>
      <c r="D70" s="10">
        <f t="shared" si="2"/>
        <v>234.21557121000001</v>
      </c>
    </row>
    <row r="71" spans="1:4" x14ac:dyDescent="0.25">
      <c r="A71" s="8">
        <v>52</v>
      </c>
      <c r="B71" s="9">
        <v>0.23330000000000001</v>
      </c>
      <c r="C71" s="9">
        <f>B71-B17</f>
        <v>0.1968</v>
      </c>
      <c r="D71" s="10">
        <f t="shared" si="2"/>
        <v>126.7237096704</v>
      </c>
    </row>
    <row r="72" spans="1:4" x14ac:dyDescent="0.25">
      <c r="A72" s="8">
        <v>53</v>
      </c>
      <c r="B72" s="9">
        <v>0.36980000000000002</v>
      </c>
      <c r="C72" s="9">
        <f>B72-B17</f>
        <v>0.33330000000000004</v>
      </c>
      <c r="D72" s="10">
        <f t="shared" si="2"/>
        <v>222.7133244369</v>
      </c>
    </row>
    <row r="73" spans="1:4" x14ac:dyDescent="0.25">
      <c r="A73" s="8">
        <v>54</v>
      </c>
      <c r="B73" s="9">
        <v>0.34260000000000002</v>
      </c>
      <c r="C73" s="9">
        <f>B73-B17</f>
        <v>0.30610000000000004</v>
      </c>
      <c r="D73" s="10">
        <f t="shared" si="2"/>
        <v>203.01131794410003</v>
      </c>
    </row>
    <row r="74" spans="1:4" x14ac:dyDescent="0.25">
      <c r="A74" s="8">
        <v>55</v>
      </c>
      <c r="B74" s="9">
        <v>0.37690000000000001</v>
      </c>
      <c r="C74" s="9">
        <f>B74-B17</f>
        <v>0.34040000000000004</v>
      </c>
      <c r="D74" s="10">
        <f t="shared" si="2"/>
        <v>227.90318003360002</v>
      </c>
    </row>
    <row r="75" spans="1:4" x14ac:dyDescent="0.25">
      <c r="A75" s="8">
        <v>56</v>
      </c>
      <c r="B75" s="9">
        <v>0.38579999999999998</v>
      </c>
      <c r="C75" s="9">
        <f>B75-B17</f>
        <v>0.3493</v>
      </c>
      <c r="D75" s="10">
        <f t="shared" si="2"/>
        <v>234.43628677289996</v>
      </c>
    </row>
    <row r="76" spans="1:4" x14ac:dyDescent="0.25">
      <c r="A76" s="8">
        <v>57</v>
      </c>
      <c r="B76" s="9">
        <v>0.38279999999999997</v>
      </c>
      <c r="C76" s="9">
        <f>B76-B17</f>
        <v>0.3463</v>
      </c>
      <c r="D76" s="10">
        <f t="shared" si="2"/>
        <v>232.23069614489998</v>
      </c>
    </row>
    <row r="77" spans="1:4" x14ac:dyDescent="0.25">
      <c r="A77" s="8">
        <v>58</v>
      </c>
      <c r="B77" s="9">
        <v>0.38279999999999997</v>
      </c>
      <c r="C77" s="9">
        <f>B77-B17</f>
        <v>0.3463</v>
      </c>
      <c r="D77" s="10">
        <f t="shared" si="2"/>
        <v>232.23069614489998</v>
      </c>
    </row>
    <row r="78" spans="1:4" x14ac:dyDescent="0.25">
      <c r="A78" s="8">
        <v>59</v>
      </c>
      <c r="B78" s="9">
        <v>0.30719999999999997</v>
      </c>
      <c r="C78" s="9">
        <f>B78-B17</f>
        <v>0.2707</v>
      </c>
      <c r="D78" s="10">
        <f t="shared" si="2"/>
        <v>177.79789705289997</v>
      </c>
    </row>
    <row r="79" spans="1:4" x14ac:dyDescent="0.25">
      <c r="A79" s="8">
        <v>60</v>
      </c>
      <c r="B79" s="9">
        <v>0.41880000000000001</v>
      </c>
      <c r="C79" s="9">
        <f>B79-B17</f>
        <v>0.38230000000000003</v>
      </c>
      <c r="D79" s="10">
        <f t="shared" si="2"/>
        <v>258.92731716090003</v>
      </c>
    </row>
    <row r="80" spans="1:4" x14ac:dyDescent="0.25">
      <c r="A80" s="8">
        <v>61</v>
      </c>
      <c r="B80" s="9">
        <v>0.34300000000000003</v>
      </c>
      <c r="C80" s="9">
        <f>B80-B17</f>
        <v>0.30650000000000005</v>
      </c>
      <c r="D80" s="10">
        <f t="shared" si="2"/>
        <v>203.29898212250001</v>
      </c>
    </row>
    <row r="81" spans="1:4" x14ac:dyDescent="0.25">
      <c r="A81" s="8">
        <v>62</v>
      </c>
      <c r="B81" s="9">
        <v>0.40679999999999999</v>
      </c>
      <c r="C81" s="9">
        <f>B81-B17</f>
        <v>0.37030000000000002</v>
      </c>
      <c r="D81" s="10">
        <f t="shared" si="2"/>
        <v>249.97279900889998</v>
      </c>
    </row>
    <row r="82" spans="1:4" x14ac:dyDescent="0.25">
      <c r="A82" s="8">
        <v>63</v>
      </c>
      <c r="B82" s="9">
        <v>0.20069999999999999</v>
      </c>
      <c r="C82" s="9">
        <f>B82-B17</f>
        <v>0.16419999999999998</v>
      </c>
      <c r="D82" s="10">
        <f t="shared" si="2"/>
        <v>104.86381846439998</v>
      </c>
    </row>
    <row r="83" spans="1:4" x14ac:dyDescent="0.25">
      <c r="A83" s="8">
        <v>64</v>
      </c>
      <c r="B83" s="9">
        <v>0.3977</v>
      </c>
      <c r="C83" s="9">
        <f>B83-B17</f>
        <v>0.36120000000000002</v>
      </c>
      <c r="D83" s="10">
        <f t="shared" si="2"/>
        <v>243.21938766239998</v>
      </c>
    </row>
    <row r="84" spans="1:4" x14ac:dyDescent="0.25">
      <c r="A84" s="8">
        <v>65</v>
      </c>
      <c r="B84" s="9">
        <v>0.42670000000000002</v>
      </c>
      <c r="C84" s="9">
        <f>B84-B17</f>
        <v>0.39020000000000005</v>
      </c>
      <c r="D84" s="10">
        <f t="shared" ref="D84:D108" si="3">(193.21*C84*C84)+(600.8*C84)+(1.0032)</f>
        <v>264.85274948840004</v>
      </c>
    </row>
    <row r="85" spans="1:4" x14ac:dyDescent="0.25">
      <c r="A85" s="8">
        <v>66</v>
      </c>
      <c r="B85" s="9">
        <v>0.36020000000000002</v>
      </c>
      <c r="C85" s="9">
        <f>B85-B17</f>
        <v>0.32370000000000004</v>
      </c>
      <c r="D85" s="10">
        <f t="shared" si="3"/>
        <v>215.7270303249</v>
      </c>
    </row>
    <row r="86" spans="1:4" x14ac:dyDescent="0.25">
      <c r="A86" s="8">
        <v>67</v>
      </c>
      <c r="B86" s="9">
        <v>0.36759999999999998</v>
      </c>
      <c r="C86" s="9">
        <f>B86-B17</f>
        <v>0.33110000000000001</v>
      </c>
      <c r="D86" s="10">
        <f t="shared" si="3"/>
        <v>221.10915324409999</v>
      </c>
    </row>
    <row r="87" spans="1:4" x14ac:dyDescent="0.25">
      <c r="A87" s="8">
        <v>68</v>
      </c>
      <c r="B87" s="9">
        <v>0.30159999999999998</v>
      </c>
      <c r="C87" s="9">
        <f>B87-B17</f>
        <v>0.2651</v>
      </c>
      <c r="D87" s="10">
        <f t="shared" si="3"/>
        <v>173.85369431209998</v>
      </c>
    </row>
    <row r="88" spans="1:4" x14ac:dyDescent="0.25">
      <c r="A88" s="8">
        <v>69</v>
      </c>
      <c r="B88" s="9">
        <v>0.2011</v>
      </c>
      <c r="C88" s="9">
        <f>B88-B17</f>
        <v>0.1646</v>
      </c>
      <c r="D88" s="10">
        <f t="shared" si="3"/>
        <v>105.1295494436</v>
      </c>
    </row>
    <row r="89" spans="1:4" x14ac:dyDescent="0.25">
      <c r="A89" s="8">
        <v>70</v>
      </c>
      <c r="B89" s="9">
        <v>0.35360000000000003</v>
      </c>
      <c r="C89" s="9">
        <f>B89-B17</f>
        <v>0.31710000000000005</v>
      </c>
      <c r="D89" s="10">
        <f t="shared" si="3"/>
        <v>210.94461113610004</v>
      </c>
    </row>
    <row r="90" spans="1:4" x14ac:dyDescent="0.25">
      <c r="A90" s="8">
        <v>71</v>
      </c>
      <c r="B90" s="9">
        <v>0.3805</v>
      </c>
      <c r="C90" s="9">
        <f>B90-B17</f>
        <v>0.34400000000000003</v>
      </c>
      <c r="D90" s="10">
        <f t="shared" si="3"/>
        <v>230.54209856</v>
      </c>
    </row>
    <row r="91" spans="1:4" x14ac:dyDescent="0.25">
      <c r="A91" s="8">
        <v>72</v>
      </c>
      <c r="B91" s="9">
        <v>0.24790000000000001</v>
      </c>
      <c r="C91" s="9">
        <f>B91-B17</f>
        <v>0.2114</v>
      </c>
      <c r="D91" s="10">
        <f t="shared" si="3"/>
        <v>136.64686717159998</v>
      </c>
    </row>
    <row r="92" spans="1:4" x14ac:dyDescent="0.25">
      <c r="A92" s="8">
        <v>73</v>
      </c>
      <c r="B92" s="9">
        <v>0.27329999999999999</v>
      </c>
      <c r="C92" s="9">
        <f>B92-B17</f>
        <v>0.23679999999999998</v>
      </c>
      <c r="D92" s="10">
        <f t="shared" si="3"/>
        <v>154.10674391039996</v>
      </c>
    </row>
    <row r="93" spans="1:4" x14ac:dyDescent="0.25">
      <c r="A93" s="8">
        <v>74</v>
      </c>
      <c r="B93" s="9">
        <v>0.27860000000000001</v>
      </c>
      <c r="C93" s="9">
        <f>B93-B17</f>
        <v>0.24210000000000001</v>
      </c>
      <c r="D93" s="10">
        <f t="shared" si="3"/>
        <v>157.7813837361</v>
      </c>
    </row>
    <row r="94" spans="1:4" x14ac:dyDescent="0.25">
      <c r="A94" s="8">
        <v>75</v>
      </c>
      <c r="B94" s="9">
        <v>0.34649999999999997</v>
      </c>
      <c r="C94" s="9">
        <f>B94-B17</f>
        <v>0.31</v>
      </c>
      <c r="D94" s="10">
        <f t="shared" si="3"/>
        <v>205.81868099999997</v>
      </c>
    </row>
    <row r="95" spans="1:4" x14ac:dyDescent="0.25">
      <c r="A95" s="8">
        <v>76</v>
      </c>
      <c r="B95" s="9">
        <v>0.3609</v>
      </c>
      <c r="C95" s="9">
        <f>B95-B17</f>
        <v>0.32440000000000002</v>
      </c>
      <c r="D95" s="10">
        <f t="shared" si="3"/>
        <v>216.23524390559999</v>
      </c>
    </row>
    <row r="96" spans="1:4" x14ac:dyDescent="0.25">
      <c r="A96" s="8">
        <v>77</v>
      </c>
      <c r="B96" s="9">
        <v>0.3579</v>
      </c>
      <c r="C96" s="9">
        <f>B96-B17</f>
        <v>0.32140000000000002</v>
      </c>
      <c r="D96" s="10">
        <f t="shared" si="3"/>
        <v>214.05851885159998</v>
      </c>
    </row>
    <row r="97" spans="1:4" x14ac:dyDescent="0.25">
      <c r="A97" s="8">
        <v>78</v>
      </c>
      <c r="B97" s="9">
        <v>0.33050000000000002</v>
      </c>
      <c r="C97" s="9">
        <f>B97-B17</f>
        <v>0.29400000000000004</v>
      </c>
      <c r="D97" s="10">
        <f t="shared" si="3"/>
        <v>194.33869956000001</v>
      </c>
    </row>
    <row r="98" spans="1:4" x14ac:dyDescent="0.25">
      <c r="A98" s="8">
        <v>79</v>
      </c>
      <c r="B98" s="9">
        <v>0.29360000000000003</v>
      </c>
      <c r="C98" s="9">
        <f>B98-B17</f>
        <v>0.25710000000000005</v>
      </c>
      <c r="D98" s="10">
        <f t="shared" si="3"/>
        <v>168.24014021610003</v>
      </c>
    </row>
    <row r="99" spans="1:4" x14ac:dyDescent="0.25">
      <c r="A99" s="8">
        <v>80</v>
      </c>
      <c r="B99" s="9">
        <v>0.39179999999999998</v>
      </c>
      <c r="C99" s="9">
        <f>B99-B17</f>
        <v>0.3553</v>
      </c>
      <c r="D99" s="10">
        <f t="shared" si="3"/>
        <v>238.85790136889997</v>
      </c>
    </row>
    <row r="100" spans="1:4" x14ac:dyDescent="0.25">
      <c r="A100" s="8">
        <v>81</v>
      </c>
      <c r="B100" s="9">
        <v>0.3805</v>
      </c>
      <c r="C100" s="9">
        <f>B100-B17</f>
        <v>0.34400000000000003</v>
      </c>
      <c r="D100" s="10">
        <f t="shared" si="3"/>
        <v>230.54209856</v>
      </c>
    </row>
    <row r="101" spans="1:4" x14ac:dyDescent="0.25">
      <c r="A101" s="8">
        <v>82</v>
      </c>
      <c r="B101" s="9">
        <v>0.32969999999999999</v>
      </c>
      <c r="C101" s="9">
        <f>B101-B17</f>
        <v>0.29320000000000002</v>
      </c>
      <c r="D101" s="10">
        <f t="shared" si="3"/>
        <v>193.7672972304</v>
      </c>
    </row>
    <row r="102" spans="1:4" x14ac:dyDescent="0.25">
      <c r="A102" s="8">
        <v>83</v>
      </c>
      <c r="B102" s="9">
        <v>0.38290000000000002</v>
      </c>
      <c r="C102" s="9">
        <f>B102-B17</f>
        <v>0.34640000000000004</v>
      </c>
      <c r="D102" s="10">
        <f t="shared" si="3"/>
        <v>232.30415980160001</v>
      </c>
    </row>
    <row r="103" spans="1:4" x14ac:dyDescent="0.25">
      <c r="A103" s="8">
        <v>84</v>
      </c>
      <c r="B103" s="9">
        <v>0.38950000000000001</v>
      </c>
      <c r="C103" s="9">
        <f>B103-B17</f>
        <v>0.35300000000000004</v>
      </c>
      <c r="D103" s="10">
        <f t="shared" si="3"/>
        <v>237.16130489</v>
      </c>
    </row>
    <row r="104" spans="1:4" x14ac:dyDescent="0.25">
      <c r="A104" s="8">
        <v>85</v>
      </c>
      <c r="B104" s="9">
        <v>0.34970000000000001</v>
      </c>
      <c r="C104" s="9">
        <f>B104-B17</f>
        <v>0.31320000000000003</v>
      </c>
      <c r="D104" s="10">
        <f t="shared" si="3"/>
        <v>208.12654811039999</v>
      </c>
    </row>
    <row r="105" spans="1:4" x14ac:dyDescent="0.25">
      <c r="A105" s="8">
        <v>86</v>
      </c>
      <c r="B105" s="9">
        <v>0.36749999999999999</v>
      </c>
      <c r="C105" s="9">
        <f>B105-B17</f>
        <v>0.33100000000000002</v>
      </c>
      <c r="D105" s="10">
        <f t="shared" si="3"/>
        <v>221.03628080999999</v>
      </c>
    </row>
    <row r="106" spans="1:4" x14ac:dyDescent="0.25">
      <c r="A106" s="8">
        <v>87</v>
      </c>
      <c r="B106" s="9">
        <v>0.26479999999999998</v>
      </c>
      <c r="C106" s="9">
        <f>B106-B17</f>
        <v>0.22829999999999998</v>
      </c>
      <c r="D106" s="10">
        <f t="shared" si="3"/>
        <v>148.23611715689998</v>
      </c>
    </row>
    <row r="107" spans="1:4" x14ac:dyDescent="0.25">
      <c r="A107" s="8">
        <v>88</v>
      </c>
      <c r="B107" s="9">
        <v>0.40050000000000002</v>
      </c>
      <c r="C107" s="9">
        <f>B107-B17</f>
        <v>0.36400000000000005</v>
      </c>
      <c r="D107" s="10">
        <f t="shared" si="3"/>
        <v>245.29395216</v>
      </c>
    </row>
    <row r="108" spans="1:4" x14ac:dyDescent="0.25">
      <c r="A108" s="13">
        <v>89</v>
      </c>
      <c r="B108" s="14">
        <v>0.41889999999999999</v>
      </c>
      <c r="C108" s="14">
        <f>B108-B17</f>
        <v>0.38240000000000002</v>
      </c>
      <c r="D108" s="15">
        <f t="shared" si="3"/>
        <v>259.00217192959997</v>
      </c>
    </row>
  </sheetData>
  <pageMargins left="0.7" right="0.7" top="0.75" bottom="0.75" header="0.3" footer="0.3"/>
  <ignoredErrors>
    <ignoredError sqref="B35 C7" numberStoredAsText="1"/>
  </ignoredErrors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63"/>
  <sheetViews>
    <sheetView workbookViewId="0">
      <selection activeCell="Q41" sqref="Q41"/>
    </sheetView>
  </sheetViews>
  <sheetFormatPr defaultRowHeight="15" x14ac:dyDescent="0.25"/>
  <cols>
    <col min="1" max="1" width="13.28515625" customWidth="1"/>
    <col min="2" max="2" width="12.5703125" customWidth="1"/>
  </cols>
  <sheetData>
    <row r="1" spans="1:12" x14ac:dyDescent="0.25">
      <c r="A1" s="3" t="s">
        <v>66</v>
      </c>
      <c r="B1" s="26" t="s">
        <v>67</v>
      </c>
    </row>
    <row r="2" spans="1:12" x14ac:dyDescent="0.25">
      <c r="A2" s="5" t="s">
        <v>68</v>
      </c>
      <c r="B2" s="27">
        <v>60</v>
      </c>
    </row>
    <row r="3" spans="1:12" x14ac:dyDescent="0.25">
      <c r="A3" s="8" t="s">
        <v>69</v>
      </c>
      <c r="B3" s="28">
        <v>126</v>
      </c>
      <c r="C3" s="25"/>
      <c r="D3" s="25" t="s">
        <v>130</v>
      </c>
      <c r="E3" s="25"/>
      <c r="F3" s="25"/>
      <c r="G3" s="25"/>
      <c r="H3" s="25"/>
      <c r="I3" s="25"/>
      <c r="J3" s="25"/>
      <c r="K3" s="25"/>
      <c r="L3" s="25"/>
    </row>
    <row r="4" spans="1:12" x14ac:dyDescent="0.25">
      <c r="A4" s="8" t="s">
        <v>70</v>
      </c>
      <c r="B4" s="28">
        <v>74</v>
      </c>
      <c r="C4" s="25"/>
      <c r="D4" s="25" t="s">
        <v>131</v>
      </c>
      <c r="E4" s="25"/>
      <c r="F4" s="25"/>
      <c r="G4" s="25"/>
      <c r="H4" s="25"/>
      <c r="I4" s="25"/>
      <c r="J4" s="25"/>
      <c r="K4" s="25"/>
      <c r="L4" s="25"/>
    </row>
    <row r="5" spans="1:12" x14ac:dyDescent="0.25">
      <c r="A5" s="8" t="s">
        <v>71</v>
      </c>
      <c r="B5" s="28">
        <v>48</v>
      </c>
      <c r="C5" s="25"/>
      <c r="D5" s="25" t="s">
        <v>132</v>
      </c>
      <c r="E5" s="25"/>
      <c r="F5" s="25"/>
      <c r="G5" s="25"/>
      <c r="H5" s="25"/>
      <c r="I5" s="25"/>
      <c r="J5" s="25"/>
      <c r="K5" s="25"/>
    </row>
    <row r="6" spans="1:12" x14ac:dyDescent="0.25">
      <c r="A6" s="8" t="s">
        <v>72</v>
      </c>
      <c r="B6" s="28">
        <v>41</v>
      </c>
      <c r="C6" s="25"/>
      <c r="D6" s="25"/>
      <c r="E6" s="25"/>
      <c r="F6" s="25"/>
      <c r="G6" s="25"/>
      <c r="H6" s="25"/>
      <c r="I6" s="25"/>
      <c r="J6" s="25"/>
      <c r="K6" s="25"/>
      <c r="L6" s="25"/>
    </row>
    <row r="7" spans="1:12" x14ac:dyDescent="0.25">
      <c r="A7" s="8" t="s">
        <v>73</v>
      </c>
      <c r="B7" s="28">
        <v>101</v>
      </c>
      <c r="C7" s="25"/>
      <c r="D7" s="25"/>
      <c r="E7" s="25"/>
      <c r="F7" s="25"/>
      <c r="G7" s="25"/>
      <c r="H7" s="25"/>
      <c r="I7" s="25"/>
      <c r="J7" s="25"/>
      <c r="K7" s="25"/>
      <c r="L7" s="25"/>
    </row>
    <row r="8" spans="1:12" x14ac:dyDescent="0.25">
      <c r="A8" s="8" t="s">
        <v>74</v>
      </c>
      <c r="B8" s="28">
        <v>84</v>
      </c>
    </row>
    <row r="9" spans="1:12" x14ac:dyDescent="0.25">
      <c r="A9" s="8" t="s">
        <v>75</v>
      </c>
      <c r="B9" s="28">
        <v>81</v>
      </c>
    </row>
    <row r="10" spans="1:12" x14ac:dyDescent="0.25">
      <c r="A10" s="8" t="s">
        <v>76</v>
      </c>
      <c r="B10" s="28">
        <v>57</v>
      </c>
    </row>
    <row r="11" spans="1:12" x14ac:dyDescent="0.25">
      <c r="A11" s="8" t="s">
        <v>77</v>
      </c>
      <c r="B11" s="28">
        <v>88</v>
      </c>
    </row>
    <row r="12" spans="1:12" x14ac:dyDescent="0.25">
      <c r="A12" s="8" t="s">
        <v>78</v>
      </c>
      <c r="B12" s="28">
        <v>77</v>
      </c>
    </row>
    <row r="13" spans="1:12" x14ac:dyDescent="0.25">
      <c r="A13" s="8" t="s">
        <v>79</v>
      </c>
      <c r="B13" s="28">
        <v>82</v>
      </c>
    </row>
    <row r="14" spans="1:12" x14ac:dyDescent="0.25">
      <c r="A14" s="8" t="s">
        <v>80</v>
      </c>
      <c r="B14" s="28">
        <v>110</v>
      </c>
    </row>
    <row r="15" spans="1:12" x14ac:dyDescent="0.25">
      <c r="A15" s="8" t="s">
        <v>81</v>
      </c>
      <c r="B15" s="28">
        <v>49</v>
      </c>
    </row>
    <row r="16" spans="1:12" x14ac:dyDescent="0.25">
      <c r="A16" s="8" t="s">
        <v>82</v>
      </c>
      <c r="B16" s="28">
        <v>76</v>
      </c>
    </row>
    <row r="17" spans="1:2" x14ac:dyDescent="0.25">
      <c r="A17" s="8" t="s">
        <v>83</v>
      </c>
      <c r="B17" s="28">
        <v>51</v>
      </c>
    </row>
    <row r="18" spans="1:2" x14ac:dyDescent="0.25">
      <c r="A18" s="8" t="s">
        <v>84</v>
      </c>
      <c r="B18" s="28">
        <v>81</v>
      </c>
    </row>
    <row r="19" spans="1:2" x14ac:dyDescent="0.25">
      <c r="A19" s="8" t="s">
        <v>85</v>
      </c>
      <c r="B19" s="28">
        <v>99</v>
      </c>
    </row>
    <row r="20" spans="1:2" x14ac:dyDescent="0.25">
      <c r="A20" s="8" t="s">
        <v>86</v>
      </c>
      <c r="B20" s="28">
        <v>109</v>
      </c>
    </row>
    <row r="21" spans="1:2" x14ac:dyDescent="0.25">
      <c r="A21" s="8" t="s">
        <v>87</v>
      </c>
      <c r="B21" s="28">
        <v>98</v>
      </c>
    </row>
    <row r="22" spans="1:2" x14ac:dyDescent="0.25">
      <c r="A22" s="8" t="s">
        <v>88</v>
      </c>
      <c r="B22" s="28">
        <v>47</v>
      </c>
    </row>
    <row r="23" spans="1:2" x14ac:dyDescent="0.25">
      <c r="A23" s="8" t="s">
        <v>89</v>
      </c>
      <c r="B23" s="28">
        <v>138</v>
      </c>
    </row>
    <row r="24" spans="1:2" x14ac:dyDescent="0.25">
      <c r="A24" s="8" t="s">
        <v>90</v>
      </c>
      <c r="B24" s="28">
        <v>46</v>
      </c>
    </row>
    <row r="25" spans="1:2" x14ac:dyDescent="0.25">
      <c r="A25" s="8" t="s">
        <v>91</v>
      </c>
      <c r="B25" s="28">
        <v>48</v>
      </c>
    </row>
    <row r="26" spans="1:2" x14ac:dyDescent="0.25">
      <c r="A26" s="8" t="s">
        <v>92</v>
      </c>
      <c r="B26" s="28">
        <v>61</v>
      </c>
    </row>
    <row r="27" spans="1:2" x14ac:dyDescent="0.25">
      <c r="A27" s="8" t="s">
        <v>93</v>
      </c>
      <c r="B27" s="28">
        <v>52</v>
      </c>
    </row>
    <row r="28" spans="1:2" x14ac:dyDescent="0.25">
      <c r="A28" s="8" t="s">
        <v>94</v>
      </c>
      <c r="B28" s="28">
        <v>86</v>
      </c>
    </row>
    <row r="29" spans="1:2" x14ac:dyDescent="0.25">
      <c r="A29" s="8" t="s">
        <v>95</v>
      </c>
      <c r="B29" s="28">
        <v>103</v>
      </c>
    </row>
    <row r="30" spans="1:2" x14ac:dyDescent="0.25">
      <c r="A30" s="8" t="s">
        <v>96</v>
      </c>
      <c r="B30" s="28">
        <v>55</v>
      </c>
    </row>
    <row r="31" spans="1:2" x14ac:dyDescent="0.25">
      <c r="A31" s="8" t="s">
        <v>97</v>
      </c>
      <c r="B31" s="28">
        <v>106</v>
      </c>
    </row>
    <row r="32" spans="1:2" x14ac:dyDescent="0.25">
      <c r="A32" s="8" t="s">
        <v>98</v>
      </c>
      <c r="B32" s="28">
        <v>59</v>
      </c>
    </row>
    <row r="33" spans="1:2" x14ac:dyDescent="0.25">
      <c r="A33" s="8" t="s">
        <v>99</v>
      </c>
      <c r="B33" s="28">
        <v>47</v>
      </c>
    </row>
    <row r="34" spans="1:2" x14ac:dyDescent="0.25">
      <c r="A34" s="8" t="s">
        <v>100</v>
      </c>
      <c r="B34" s="28">
        <v>129</v>
      </c>
    </row>
    <row r="35" spans="1:2" x14ac:dyDescent="0.25">
      <c r="A35" s="8" t="s">
        <v>101</v>
      </c>
      <c r="B35" s="28">
        <v>107</v>
      </c>
    </row>
    <row r="36" spans="1:2" x14ac:dyDescent="0.25">
      <c r="A36" s="8" t="s">
        <v>102</v>
      </c>
      <c r="B36" s="28">
        <v>96</v>
      </c>
    </row>
    <row r="37" spans="1:2" x14ac:dyDescent="0.25">
      <c r="A37" s="8" t="s">
        <v>103</v>
      </c>
      <c r="B37" s="28">
        <v>104</v>
      </c>
    </row>
    <row r="38" spans="1:2" x14ac:dyDescent="0.25">
      <c r="A38" s="8" t="s">
        <v>104</v>
      </c>
      <c r="B38" s="28">
        <v>71</v>
      </c>
    </row>
    <row r="39" spans="1:2" x14ac:dyDescent="0.25">
      <c r="A39" s="8" t="s">
        <v>105</v>
      </c>
      <c r="B39" s="28">
        <v>93</v>
      </c>
    </row>
    <row r="40" spans="1:2" x14ac:dyDescent="0.25">
      <c r="A40" s="8" t="s">
        <v>106</v>
      </c>
      <c r="B40" s="28">
        <v>77</v>
      </c>
    </row>
    <row r="41" spans="1:2" x14ac:dyDescent="0.25">
      <c r="A41" s="8" t="s">
        <v>107</v>
      </c>
      <c r="B41" s="28">
        <v>84</v>
      </c>
    </row>
    <row r="42" spans="1:2" x14ac:dyDescent="0.25">
      <c r="A42" s="8" t="s">
        <v>108</v>
      </c>
      <c r="B42" s="28">
        <v>103</v>
      </c>
    </row>
    <row r="43" spans="1:2" x14ac:dyDescent="0.25">
      <c r="A43" s="8" t="s">
        <v>109</v>
      </c>
      <c r="B43" s="28">
        <v>80</v>
      </c>
    </row>
    <row r="44" spans="1:2" x14ac:dyDescent="0.25">
      <c r="A44" s="8" t="s">
        <v>110</v>
      </c>
      <c r="B44" s="28">
        <v>37</v>
      </c>
    </row>
    <row r="45" spans="1:2" x14ac:dyDescent="0.25">
      <c r="A45" s="8" t="s">
        <v>111</v>
      </c>
      <c r="B45" s="28">
        <v>62</v>
      </c>
    </row>
    <row r="46" spans="1:2" x14ac:dyDescent="0.25">
      <c r="A46" s="8" t="s">
        <v>112</v>
      </c>
      <c r="B46" s="28">
        <v>148</v>
      </c>
    </row>
    <row r="47" spans="1:2" x14ac:dyDescent="0.25">
      <c r="A47" s="8" t="s">
        <v>113</v>
      </c>
      <c r="B47" s="28">
        <v>96</v>
      </c>
    </row>
    <row r="48" spans="1:2" x14ac:dyDescent="0.25">
      <c r="A48" s="8" t="s">
        <v>114</v>
      </c>
      <c r="B48" s="28">
        <v>38</v>
      </c>
    </row>
    <row r="49" spans="1:2" x14ac:dyDescent="0.25">
      <c r="A49" s="8" t="s">
        <v>115</v>
      </c>
      <c r="B49" s="28">
        <v>106</v>
      </c>
    </row>
    <row r="50" spans="1:2" x14ac:dyDescent="0.25">
      <c r="A50" s="8" t="s">
        <v>116</v>
      </c>
      <c r="B50" s="28">
        <v>56</v>
      </c>
    </row>
    <row r="51" spans="1:2" x14ac:dyDescent="0.25">
      <c r="A51" s="8" t="s">
        <v>117</v>
      </c>
      <c r="B51" s="28">
        <v>78</v>
      </c>
    </row>
    <row r="52" spans="1:2" x14ac:dyDescent="0.25">
      <c r="A52" s="8" t="s">
        <v>118</v>
      </c>
      <c r="B52" s="28">
        <v>29</v>
      </c>
    </row>
    <row r="53" spans="1:2" x14ac:dyDescent="0.25">
      <c r="A53" s="8" t="s">
        <v>119</v>
      </c>
      <c r="B53" s="28">
        <v>53</v>
      </c>
    </row>
    <row r="54" spans="1:2" x14ac:dyDescent="0.25">
      <c r="A54" s="8" t="s">
        <v>120</v>
      </c>
      <c r="B54" s="28">
        <v>117</v>
      </c>
    </row>
    <row r="55" spans="1:2" x14ac:dyDescent="0.25">
      <c r="A55" s="8" t="s">
        <v>121</v>
      </c>
      <c r="B55" s="28">
        <v>30</v>
      </c>
    </row>
    <row r="56" spans="1:2" x14ac:dyDescent="0.25">
      <c r="A56" s="8" t="s">
        <v>122</v>
      </c>
      <c r="B56" s="28">
        <v>87</v>
      </c>
    </row>
    <row r="57" spans="1:2" x14ac:dyDescent="0.25">
      <c r="A57" s="8" t="s">
        <v>123</v>
      </c>
      <c r="B57" s="28">
        <v>115</v>
      </c>
    </row>
    <row r="58" spans="1:2" x14ac:dyDescent="0.25">
      <c r="A58" s="8" t="s">
        <v>124</v>
      </c>
      <c r="B58" s="28">
        <v>57</v>
      </c>
    </row>
    <row r="59" spans="1:2" x14ac:dyDescent="0.25">
      <c r="A59" s="8" t="s">
        <v>125</v>
      </c>
      <c r="B59" s="28">
        <v>99</v>
      </c>
    </row>
    <row r="60" spans="1:2" x14ac:dyDescent="0.25">
      <c r="A60" s="8" t="s">
        <v>126</v>
      </c>
      <c r="B60" s="28">
        <v>64</v>
      </c>
    </row>
    <row r="61" spans="1:2" x14ac:dyDescent="0.25">
      <c r="A61" s="8" t="s">
        <v>127</v>
      </c>
      <c r="B61" s="28">
        <v>81</v>
      </c>
    </row>
    <row r="62" spans="1:2" x14ac:dyDescent="0.25">
      <c r="A62" s="8" t="s">
        <v>128</v>
      </c>
      <c r="B62" s="28">
        <v>44</v>
      </c>
    </row>
    <row r="63" spans="1:2" x14ac:dyDescent="0.25">
      <c r="A63" s="13" t="s">
        <v>129</v>
      </c>
      <c r="B63" s="29">
        <v>72</v>
      </c>
    </row>
  </sheetData>
  <pageMargins left="0.7" right="0.7" top="0.75" bottom="0.75" header="0.3" footer="0.3"/>
  <pageSetup paperSize="9" orientation="portrait" horizontalDpi="0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109"/>
  <sheetViews>
    <sheetView topLeftCell="A7" workbookViewId="0">
      <selection activeCell="P15" sqref="P15"/>
    </sheetView>
  </sheetViews>
  <sheetFormatPr defaultRowHeight="15" x14ac:dyDescent="0.25"/>
  <sheetData>
    <row r="1" spans="1:12" x14ac:dyDescent="0.25">
      <c r="A1">
        <v>0.1048</v>
      </c>
      <c r="B1">
        <v>0.26250000000000001</v>
      </c>
      <c r="C1">
        <v>0.24199999999999999</v>
      </c>
      <c r="D1">
        <v>0.2661</v>
      </c>
      <c r="E1">
        <v>0.2311</v>
      </c>
      <c r="F1">
        <v>0.29389999999999999</v>
      </c>
      <c r="G1">
        <v>0.30370000000000003</v>
      </c>
      <c r="H1">
        <v>0.25540000000000002</v>
      </c>
      <c r="I1">
        <v>0.30580000000000002</v>
      </c>
      <c r="J1">
        <v>0.33539999999999998</v>
      </c>
      <c r="K1">
        <v>0.29770000000000002</v>
      </c>
      <c r="L1">
        <v>0.4556</v>
      </c>
    </row>
    <row r="2" spans="1:12" x14ac:dyDescent="0.25">
      <c r="A2">
        <v>0.1633</v>
      </c>
      <c r="B2">
        <v>0.2366</v>
      </c>
      <c r="C2">
        <v>0.30249999999999999</v>
      </c>
      <c r="D2">
        <v>0.3301</v>
      </c>
      <c r="E2">
        <v>0.30199999999999999</v>
      </c>
      <c r="F2">
        <v>0.2954</v>
      </c>
      <c r="G2">
        <v>0.35199999999999998</v>
      </c>
      <c r="H2">
        <v>0.19750000000000001</v>
      </c>
      <c r="I2">
        <v>0.29920000000000002</v>
      </c>
      <c r="J2">
        <v>0.24529999999999999</v>
      </c>
      <c r="K2">
        <v>0.3014</v>
      </c>
      <c r="L2">
        <v>0.35510000000000003</v>
      </c>
    </row>
    <row r="3" spans="1:12" x14ac:dyDescent="0.25">
      <c r="A3">
        <v>0.25679999999999997</v>
      </c>
      <c r="B3">
        <v>0.22509999999999999</v>
      </c>
      <c r="C3">
        <v>0.26869999999999999</v>
      </c>
      <c r="D3">
        <v>0.31009999999999999</v>
      </c>
      <c r="E3">
        <v>0.2601</v>
      </c>
      <c r="F3">
        <v>0.2964</v>
      </c>
      <c r="G3">
        <v>0.35099999999999998</v>
      </c>
      <c r="H3">
        <v>0.22370000000000001</v>
      </c>
      <c r="I3">
        <v>0.27939999999999998</v>
      </c>
      <c r="J3">
        <v>0.1507</v>
      </c>
      <c r="K3">
        <v>0.29149999999999998</v>
      </c>
      <c r="L3">
        <v>0.37519999999999998</v>
      </c>
    </row>
    <row r="4" spans="1:12" x14ac:dyDescent="0.25">
      <c r="A4">
        <v>0.4259</v>
      </c>
      <c r="B4">
        <v>0.23669999999999999</v>
      </c>
      <c r="C4">
        <v>0.28599999999999998</v>
      </c>
      <c r="D4">
        <v>0.29449999999999998</v>
      </c>
      <c r="E4">
        <v>0.29389999999999999</v>
      </c>
      <c r="F4">
        <v>0.30130000000000001</v>
      </c>
      <c r="G4">
        <v>0.3246</v>
      </c>
      <c r="H4">
        <v>0.19800000000000001</v>
      </c>
      <c r="I4">
        <v>0.2722</v>
      </c>
      <c r="J4">
        <v>0.29380000000000001</v>
      </c>
      <c r="K4">
        <v>0.32979999999999998</v>
      </c>
      <c r="L4">
        <v>0.32769999999999999</v>
      </c>
    </row>
    <row r="5" spans="1:12" x14ac:dyDescent="0.25">
      <c r="A5">
        <v>0.7167</v>
      </c>
      <c r="B5">
        <v>0.17230000000000001</v>
      </c>
      <c r="C5">
        <v>0.24979999999999999</v>
      </c>
      <c r="D5">
        <v>0.1825</v>
      </c>
      <c r="E5">
        <v>0.31979999999999997</v>
      </c>
      <c r="F5">
        <v>0.309</v>
      </c>
      <c r="G5">
        <v>0.27989999999999998</v>
      </c>
      <c r="H5">
        <v>0.2291</v>
      </c>
      <c r="I5">
        <v>0.18329999999999999</v>
      </c>
      <c r="J5">
        <v>0.2994</v>
      </c>
      <c r="K5">
        <v>0.25719999999999998</v>
      </c>
      <c r="L5">
        <v>0.28320000000000001</v>
      </c>
    </row>
    <row r="6" spans="1:12" x14ac:dyDescent="0.25">
      <c r="A6">
        <v>1.2184999999999999</v>
      </c>
      <c r="B6">
        <v>0.2414</v>
      </c>
      <c r="C6">
        <v>1.956</v>
      </c>
      <c r="D6">
        <v>0.22869999999999999</v>
      </c>
      <c r="E6">
        <v>0.43830000000000002</v>
      </c>
      <c r="F6">
        <v>0.38740000000000002</v>
      </c>
      <c r="G6">
        <v>0.36120000000000002</v>
      </c>
      <c r="H6">
        <v>0.2243</v>
      </c>
      <c r="I6">
        <v>0.32940000000000003</v>
      </c>
      <c r="J6">
        <v>0.20899999999999999</v>
      </c>
      <c r="K6">
        <v>0.33169999999999999</v>
      </c>
      <c r="L6">
        <v>0.38679999999999998</v>
      </c>
    </row>
    <row r="7" spans="1:12" x14ac:dyDescent="0.25">
      <c r="A7">
        <v>3.5700000000000003E-2</v>
      </c>
      <c r="B7">
        <v>0.27029999999999998</v>
      </c>
      <c r="C7">
        <v>0.26200000000000001</v>
      </c>
      <c r="D7">
        <v>0.26679999999999998</v>
      </c>
      <c r="E7">
        <v>0.26250000000000001</v>
      </c>
      <c r="F7">
        <v>0.27960000000000002</v>
      </c>
      <c r="G7">
        <v>0.30880000000000002</v>
      </c>
      <c r="H7">
        <v>0.24099999999999999</v>
      </c>
      <c r="I7">
        <v>0.32940000000000003</v>
      </c>
      <c r="J7">
        <v>0.28920000000000001</v>
      </c>
      <c r="K7">
        <v>0.20169999999999999</v>
      </c>
      <c r="L7">
        <v>0.44040000000000001</v>
      </c>
    </row>
    <row r="8" spans="1:12" x14ac:dyDescent="0.25">
      <c r="A8">
        <v>0.30259999999999998</v>
      </c>
      <c r="B8">
        <v>0.22509999999999999</v>
      </c>
      <c r="C8">
        <v>0.27610000000000001</v>
      </c>
      <c r="D8">
        <v>0.30109999999999998</v>
      </c>
      <c r="E8">
        <v>0.31969999999999998</v>
      </c>
      <c r="F8">
        <v>0.32450000000000001</v>
      </c>
      <c r="G8">
        <v>0.33410000000000001</v>
      </c>
      <c r="H8">
        <v>0.215</v>
      </c>
      <c r="I8">
        <v>0.3674</v>
      </c>
      <c r="J8">
        <v>0.33860000000000001</v>
      </c>
      <c r="K8">
        <v>0.35880000000000001</v>
      </c>
      <c r="L8">
        <v>0.45290000000000002</v>
      </c>
    </row>
    <row r="11" spans="1:12" x14ac:dyDescent="0.25">
      <c r="B11" t="s">
        <v>7</v>
      </c>
      <c r="C11" t="s">
        <v>8</v>
      </c>
      <c r="D11" t="s">
        <v>9</v>
      </c>
      <c r="E11" t="s">
        <v>11</v>
      </c>
    </row>
    <row r="12" spans="1:12" x14ac:dyDescent="0.25">
      <c r="A12" t="s">
        <v>0</v>
      </c>
      <c r="B12">
        <v>0.1048</v>
      </c>
      <c r="C12">
        <f>B12-B18</f>
        <v>6.9099999999999995E-2</v>
      </c>
      <c r="D12">
        <v>0</v>
      </c>
    </row>
    <row r="13" spans="1:12" x14ac:dyDescent="0.25">
      <c r="A13" t="s">
        <v>1</v>
      </c>
      <c r="B13">
        <v>0.1633</v>
      </c>
      <c r="C13">
        <f>B13-B18</f>
        <v>0.12759999999999999</v>
      </c>
    </row>
    <row r="14" spans="1:12" x14ac:dyDescent="0.25">
      <c r="A14" t="s">
        <v>2</v>
      </c>
      <c r="B14">
        <v>0.25679999999999997</v>
      </c>
      <c r="C14">
        <f>B14-B18</f>
        <v>0.22109999999999996</v>
      </c>
      <c r="D14">
        <v>125</v>
      </c>
      <c r="E14">
        <f>(157.71*C14*C14)+(695.66*C14)-(44.233)</f>
        <v>117.28711246909998</v>
      </c>
    </row>
    <row r="15" spans="1:12" x14ac:dyDescent="0.25">
      <c r="A15" t="s">
        <v>3</v>
      </c>
      <c r="B15">
        <v>0.4259</v>
      </c>
      <c r="C15">
        <f>B15-B18</f>
        <v>0.39019999999999999</v>
      </c>
      <c r="D15">
        <v>250</v>
      </c>
      <c r="E15">
        <f t="shared" ref="E15:E17" si="0">(157.71*C15*C15)+(695.66*C15)-(44.233)</f>
        <v>251.2258320684</v>
      </c>
    </row>
    <row r="16" spans="1:12" x14ac:dyDescent="0.25">
      <c r="A16" t="s">
        <v>4</v>
      </c>
      <c r="B16">
        <v>0.7167</v>
      </c>
      <c r="C16">
        <f>B16-B18</f>
        <v>0.68100000000000005</v>
      </c>
      <c r="D16">
        <v>500</v>
      </c>
      <c r="E16">
        <f t="shared" si="0"/>
        <v>502.65120730999996</v>
      </c>
    </row>
    <row r="17" spans="1:13" x14ac:dyDescent="0.25">
      <c r="A17" t="s">
        <v>5</v>
      </c>
      <c r="B17">
        <v>1.2184999999999999</v>
      </c>
      <c r="C17">
        <f>B17-B18</f>
        <v>1.1827999999999999</v>
      </c>
      <c r="D17">
        <v>1000</v>
      </c>
      <c r="E17">
        <f t="shared" si="0"/>
        <v>999.23243612639976</v>
      </c>
    </row>
    <row r="18" spans="1:13" x14ac:dyDescent="0.25">
      <c r="A18" t="s">
        <v>6</v>
      </c>
      <c r="B18">
        <v>3.5700000000000003E-2</v>
      </c>
      <c r="C18">
        <f>B18-B18</f>
        <v>0</v>
      </c>
    </row>
    <row r="20" spans="1:13" x14ac:dyDescent="0.25">
      <c r="A20" s="3" t="s">
        <v>27</v>
      </c>
      <c r="B20" s="3" t="s">
        <v>7</v>
      </c>
      <c r="C20" s="3" t="s">
        <v>8</v>
      </c>
      <c r="D20" s="3" t="s">
        <v>11</v>
      </c>
    </row>
    <row r="21" spans="1:13" x14ac:dyDescent="0.25">
      <c r="A21" s="5">
        <v>1</v>
      </c>
      <c r="B21" s="6">
        <v>0.30259999999999998</v>
      </c>
      <c r="C21" s="6">
        <f>B21-B18</f>
        <v>0.26689999999999997</v>
      </c>
      <c r="D21" s="7">
        <f t="shared" ref="D21:D52" si="1">(157.71*C21*C21)+(695.66*C21)-(44.233)</f>
        <v>152.67322205309995</v>
      </c>
    </row>
    <row r="22" spans="1:13" x14ac:dyDescent="0.25">
      <c r="A22" s="8">
        <v>2</v>
      </c>
      <c r="B22" s="9">
        <v>0.26250000000000001</v>
      </c>
      <c r="C22" s="9">
        <f>B22-B18</f>
        <v>0.2268</v>
      </c>
      <c r="D22" s="10">
        <f t="shared" si="1"/>
        <v>121.65501283040001</v>
      </c>
    </row>
    <row r="23" spans="1:13" x14ac:dyDescent="0.25">
      <c r="A23" s="8">
        <v>3</v>
      </c>
      <c r="B23" s="9">
        <v>0.2366</v>
      </c>
      <c r="C23" s="9">
        <f>B23-B18</f>
        <v>0.2009</v>
      </c>
      <c r="D23" s="10">
        <f t="shared" si="1"/>
        <v>101.89039734509998</v>
      </c>
    </row>
    <row r="24" spans="1:13" x14ac:dyDescent="0.25">
      <c r="A24" s="8">
        <v>4</v>
      </c>
      <c r="B24" s="9">
        <v>0.22509999999999999</v>
      </c>
      <c r="C24" s="9">
        <f>B24-B18</f>
        <v>0.18939999999999999</v>
      </c>
      <c r="D24" s="10">
        <f t="shared" si="1"/>
        <v>93.182433895599956</v>
      </c>
    </row>
    <row r="25" spans="1:13" x14ac:dyDescent="0.25">
      <c r="A25" s="8">
        <v>5</v>
      </c>
      <c r="B25" s="9">
        <v>0.23669999999999999</v>
      </c>
      <c r="C25" s="9">
        <f>B25-B18</f>
        <v>0.20099999999999998</v>
      </c>
      <c r="D25" s="10">
        <f t="shared" si="1"/>
        <v>101.96630170999998</v>
      </c>
      <c r="K25" s="4" t="s">
        <v>64</v>
      </c>
      <c r="L25" s="4"/>
      <c r="M25" s="4"/>
    </row>
    <row r="26" spans="1:13" x14ac:dyDescent="0.25">
      <c r="A26" s="8">
        <v>6</v>
      </c>
      <c r="B26" s="9">
        <v>0.17230000000000001</v>
      </c>
      <c r="C26" s="9">
        <f>B26-B18</f>
        <v>0.1366</v>
      </c>
      <c r="D26" s="10">
        <f t="shared" si="1"/>
        <v>53.736955207599998</v>
      </c>
      <c r="I26" t="s">
        <v>36</v>
      </c>
    </row>
    <row r="27" spans="1:13" x14ac:dyDescent="0.25">
      <c r="A27" s="8">
        <v>7</v>
      </c>
      <c r="B27" s="9">
        <v>0.2414</v>
      </c>
      <c r="C27" s="9">
        <f>B27-B18</f>
        <v>0.20569999999999999</v>
      </c>
      <c r="D27" s="10">
        <f t="shared" si="1"/>
        <v>105.53736479790001</v>
      </c>
      <c r="I27" t="s">
        <v>37</v>
      </c>
    </row>
    <row r="28" spans="1:13" x14ac:dyDescent="0.25">
      <c r="A28" s="8">
        <v>8</v>
      </c>
      <c r="B28" s="9">
        <v>0.27029999999999998</v>
      </c>
      <c r="C28" s="9">
        <f>B28-B18</f>
        <v>0.23459999999999998</v>
      </c>
      <c r="D28" s="10">
        <f t="shared" si="1"/>
        <v>127.64874650359997</v>
      </c>
      <c r="I28" t="s">
        <v>38</v>
      </c>
    </row>
    <row r="29" spans="1:13" x14ac:dyDescent="0.25">
      <c r="A29" s="8">
        <v>9</v>
      </c>
      <c r="B29" s="9">
        <v>0.22509999999999999</v>
      </c>
      <c r="C29" s="9">
        <f>B29-B18</f>
        <v>0.18939999999999999</v>
      </c>
      <c r="D29" s="10">
        <f t="shared" si="1"/>
        <v>93.182433895599956</v>
      </c>
    </row>
    <row r="30" spans="1:13" x14ac:dyDescent="0.25">
      <c r="A30" s="8">
        <v>10</v>
      </c>
      <c r="B30" s="9">
        <v>0.24199999999999999</v>
      </c>
      <c r="C30" s="9">
        <f>B30-B18</f>
        <v>0.20629999999999998</v>
      </c>
      <c r="D30" s="10">
        <f t="shared" si="1"/>
        <v>105.99374670989997</v>
      </c>
    </row>
    <row r="31" spans="1:13" x14ac:dyDescent="0.25">
      <c r="A31" s="8">
        <v>11</v>
      </c>
      <c r="B31" s="9">
        <v>0.30249999999999999</v>
      </c>
      <c r="C31" s="9">
        <f>B31-B18</f>
        <v>0.26679999999999998</v>
      </c>
      <c r="D31" s="10">
        <f t="shared" si="1"/>
        <v>152.59523907039997</v>
      </c>
    </row>
    <row r="32" spans="1:13" x14ac:dyDescent="0.25">
      <c r="A32" s="8">
        <v>12</v>
      </c>
      <c r="B32" s="9">
        <v>0.26869999999999999</v>
      </c>
      <c r="C32" s="9">
        <f>B32-B18</f>
        <v>0.23299999999999998</v>
      </c>
      <c r="D32" s="10">
        <f t="shared" si="1"/>
        <v>126.41769818999998</v>
      </c>
    </row>
    <row r="33" spans="1:4" x14ac:dyDescent="0.25">
      <c r="A33" s="8">
        <v>13</v>
      </c>
      <c r="B33" s="9">
        <v>0.28599999999999998</v>
      </c>
      <c r="C33" s="9">
        <f>B33-B18</f>
        <v>0.25029999999999997</v>
      </c>
      <c r="D33" s="10">
        <f t="shared" si="1"/>
        <v>139.77124369389995</v>
      </c>
    </row>
    <row r="34" spans="1:4" x14ac:dyDescent="0.25">
      <c r="A34" s="8">
        <v>14</v>
      </c>
      <c r="B34" s="9">
        <v>0.24979999999999999</v>
      </c>
      <c r="C34" s="9">
        <f>B34-B18</f>
        <v>0.21409999999999998</v>
      </c>
      <c r="D34" s="10">
        <f t="shared" si="1"/>
        <v>111.93704472509998</v>
      </c>
    </row>
    <row r="35" spans="1:4" x14ac:dyDescent="0.25">
      <c r="A35" s="8">
        <v>15</v>
      </c>
      <c r="B35" s="9">
        <v>1.956</v>
      </c>
      <c r="C35" s="9">
        <f>B35-B18</f>
        <v>1.9202999999999999</v>
      </c>
      <c r="D35" s="10">
        <f t="shared" si="1"/>
        <v>1873.2067381138997</v>
      </c>
    </row>
    <row r="36" spans="1:4" x14ac:dyDescent="0.25">
      <c r="A36" s="8">
        <v>16</v>
      </c>
      <c r="B36" s="9">
        <v>0.26200000000000001</v>
      </c>
      <c r="C36" s="9">
        <f>B36-B18</f>
        <v>0.2263</v>
      </c>
      <c r="D36" s="10">
        <f t="shared" si="1"/>
        <v>121.27145362989998</v>
      </c>
    </row>
    <row r="37" spans="1:4" x14ac:dyDescent="0.25">
      <c r="A37" s="8">
        <v>17</v>
      </c>
      <c r="B37" s="9">
        <v>0.27610000000000001</v>
      </c>
      <c r="C37" s="9">
        <f>B37-B18</f>
        <v>0.2404</v>
      </c>
      <c r="D37" s="10">
        <f t="shared" si="1"/>
        <v>132.11806555359999</v>
      </c>
    </row>
    <row r="38" spans="1:4" x14ac:dyDescent="0.25">
      <c r="A38" s="8">
        <v>18</v>
      </c>
      <c r="B38" s="9">
        <v>0.2661</v>
      </c>
      <c r="C38" s="9">
        <f>B38-B18</f>
        <v>0.23039999999999999</v>
      </c>
      <c r="D38" s="10">
        <f t="shared" si="1"/>
        <v>124.41896687359997</v>
      </c>
    </row>
    <row r="39" spans="1:4" x14ac:dyDescent="0.25">
      <c r="A39" s="8">
        <v>19</v>
      </c>
      <c r="B39" s="9">
        <v>0.3301</v>
      </c>
      <c r="C39" s="9">
        <f>B39-B18</f>
        <v>0.2944</v>
      </c>
      <c r="D39" s="10">
        <f t="shared" si="1"/>
        <v>174.2382441856</v>
      </c>
    </row>
    <row r="40" spans="1:4" x14ac:dyDescent="0.25">
      <c r="A40" s="8">
        <v>20</v>
      </c>
      <c r="B40" s="9">
        <v>0.31009999999999999</v>
      </c>
      <c r="C40" s="9">
        <f>B40-B18</f>
        <v>0.27439999999999998</v>
      </c>
      <c r="D40" s="10">
        <f t="shared" si="1"/>
        <v>158.53093522559996</v>
      </c>
    </row>
    <row r="41" spans="1:4" x14ac:dyDescent="0.25">
      <c r="A41" s="8">
        <v>21</v>
      </c>
      <c r="B41" s="9">
        <v>0.29449999999999998</v>
      </c>
      <c r="C41" s="9">
        <f>B41-B18</f>
        <v>0.25879999999999997</v>
      </c>
      <c r="D41" s="10">
        <f t="shared" si="1"/>
        <v>146.36682006239997</v>
      </c>
    </row>
    <row r="42" spans="1:4" x14ac:dyDescent="0.25">
      <c r="A42" s="8">
        <v>22</v>
      </c>
      <c r="B42" s="9">
        <v>0.1825</v>
      </c>
      <c r="C42" s="9">
        <f>B42-B18</f>
        <v>0.14679999999999999</v>
      </c>
      <c r="D42" s="10">
        <f t="shared" si="1"/>
        <v>61.288576350399985</v>
      </c>
    </row>
    <row r="43" spans="1:4" x14ac:dyDescent="0.25">
      <c r="A43" s="8">
        <v>23</v>
      </c>
      <c r="B43" s="9">
        <v>0.22869999999999999</v>
      </c>
      <c r="C43" s="9">
        <f>B43-B18</f>
        <v>0.19299999999999998</v>
      </c>
      <c r="D43" s="10">
        <f t="shared" si="1"/>
        <v>95.903919789999975</v>
      </c>
    </row>
    <row r="44" spans="1:4" x14ac:dyDescent="0.25">
      <c r="A44" s="8">
        <v>24</v>
      </c>
      <c r="B44" s="9">
        <v>0.26679999999999998</v>
      </c>
      <c r="C44" s="9">
        <f>B44-B18</f>
        <v>0.23109999999999997</v>
      </c>
      <c r="D44" s="10">
        <f t="shared" si="1"/>
        <v>124.95687708909998</v>
      </c>
    </row>
    <row r="45" spans="1:4" x14ac:dyDescent="0.25">
      <c r="A45" s="8">
        <v>25</v>
      </c>
      <c r="B45" s="9">
        <v>0.30109999999999998</v>
      </c>
      <c r="C45" s="9">
        <f>B45-B18</f>
        <v>0.26539999999999997</v>
      </c>
      <c r="D45" s="10">
        <f t="shared" si="1"/>
        <v>151.50380850359997</v>
      </c>
    </row>
    <row r="46" spans="1:4" x14ac:dyDescent="0.25">
      <c r="A46" s="8">
        <v>26</v>
      </c>
      <c r="B46" s="9">
        <v>0.2311</v>
      </c>
      <c r="C46" s="9">
        <f>B46-B18</f>
        <v>0.19539999999999999</v>
      </c>
      <c r="D46" s="10">
        <f t="shared" si="1"/>
        <v>97.720514743599978</v>
      </c>
    </row>
    <row r="47" spans="1:4" x14ac:dyDescent="0.25">
      <c r="A47" s="8">
        <v>27</v>
      </c>
      <c r="B47" s="9">
        <v>0.30199999999999999</v>
      </c>
      <c r="C47" s="9">
        <f>B47-B18</f>
        <v>0.26629999999999998</v>
      </c>
      <c r="D47" s="10">
        <f t="shared" si="1"/>
        <v>152.20537146989997</v>
      </c>
    </row>
    <row r="48" spans="1:4" x14ac:dyDescent="0.25">
      <c r="A48" s="8">
        <v>28</v>
      </c>
      <c r="B48" s="9">
        <v>0.2601</v>
      </c>
      <c r="C48" s="9">
        <f>B48-B18</f>
        <v>0.22439999999999999</v>
      </c>
      <c r="D48" s="10">
        <f t="shared" si="1"/>
        <v>119.81464782559999</v>
      </c>
    </row>
    <row r="49" spans="1:4" x14ac:dyDescent="0.25">
      <c r="A49" s="8">
        <v>29</v>
      </c>
      <c r="B49" s="9">
        <v>0.29389999999999999</v>
      </c>
      <c r="C49" s="9">
        <f>B49-B18</f>
        <v>0.25819999999999999</v>
      </c>
      <c r="D49" s="10">
        <f t="shared" si="1"/>
        <v>145.90050242039999</v>
      </c>
    </row>
    <row r="50" spans="1:4" x14ac:dyDescent="0.25">
      <c r="A50" s="8">
        <v>30</v>
      </c>
      <c r="B50" s="9">
        <v>0.31979999999999997</v>
      </c>
      <c r="C50" s="9">
        <f>B50-B18</f>
        <v>0.28409999999999996</v>
      </c>
      <c r="D50" s="10">
        <f t="shared" si="1"/>
        <v>166.13322326509996</v>
      </c>
    </row>
    <row r="51" spans="1:4" x14ac:dyDescent="0.25">
      <c r="A51" s="8">
        <v>31</v>
      </c>
      <c r="B51" s="9">
        <v>0.43830000000000002</v>
      </c>
      <c r="C51" s="9">
        <f>B51-B18</f>
        <v>0.40260000000000001</v>
      </c>
      <c r="D51" s="10">
        <f t="shared" si="1"/>
        <v>261.4024189196</v>
      </c>
    </row>
    <row r="52" spans="1:4" x14ac:dyDescent="0.25">
      <c r="A52" s="8">
        <v>32</v>
      </c>
      <c r="B52" s="9">
        <v>0.26250000000000001</v>
      </c>
      <c r="C52" s="9">
        <f>B52-B18</f>
        <v>0.2268</v>
      </c>
      <c r="D52" s="10">
        <f t="shared" si="1"/>
        <v>121.65501283040001</v>
      </c>
    </row>
    <row r="53" spans="1:4" x14ac:dyDescent="0.25">
      <c r="A53" s="8">
        <v>33</v>
      </c>
      <c r="B53" s="9">
        <v>0.31969999999999998</v>
      </c>
      <c r="C53" s="9">
        <f>B53-B18</f>
        <v>0.28399999999999997</v>
      </c>
      <c r="D53" s="10">
        <f t="shared" ref="D53:D84" si="2">(157.71*C53*C53)+(695.66*C53)-(44.233)</f>
        <v>166.05469775999998</v>
      </c>
    </row>
    <row r="54" spans="1:4" x14ac:dyDescent="0.25">
      <c r="A54" s="8">
        <v>34</v>
      </c>
      <c r="B54" s="9">
        <v>0.29389999999999999</v>
      </c>
      <c r="C54" s="9">
        <f>B54-B18</f>
        <v>0.25819999999999999</v>
      </c>
      <c r="D54" s="10">
        <f t="shared" si="2"/>
        <v>145.90050242039999</v>
      </c>
    </row>
    <row r="55" spans="1:4" x14ac:dyDescent="0.25">
      <c r="A55" s="8">
        <v>35</v>
      </c>
      <c r="B55" s="9">
        <v>0.2954</v>
      </c>
      <c r="C55" s="9">
        <f>B55-B18</f>
        <v>0.25969999999999999</v>
      </c>
      <c r="D55" s="10">
        <f t="shared" si="2"/>
        <v>147.06650943389997</v>
      </c>
    </row>
    <row r="56" spans="1:4" x14ac:dyDescent="0.25">
      <c r="A56" s="8">
        <v>36</v>
      </c>
      <c r="B56" s="9">
        <v>0.2964</v>
      </c>
      <c r="C56" s="9">
        <f>B56-B18</f>
        <v>0.26069999999999999</v>
      </c>
      <c r="D56" s="10">
        <f t="shared" si="2"/>
        <v>147.84424171789996</v>
      </c>
    </row>
    <row r="57" spans="1:4" x14ac:dyDescent="0.25">
      <c r="A57" s="8">
        <v>37</v>
      </c>
      <c r="B57" s="9">
        <v>0.30130000000000001</v>
      </c>
      <c r="C57" s="9">
        <f>B57-B18</f>
        <v>0.2656</v>
      </c>
      <c r="D57" s="10">
        <f t="shared" si="2"/>
        <v>151.65968930559998</v>
      </c>
    </row>
    <row r="58" spans="1:4" x14ac:dyDescent="0.25">
      <c r="A58" s="8">
        <v>38</v>
      </c>
      <c r="B58" s="9">
        <v>0.309</v>
      </c>
      <c r="C58" s="9">
        <f>B58-B18</f>
        <v>0.27329999999999999</v>
      </c>
      <c r="D58" s="10">
        <f t="shared" si="2"/>
        <v>157.67069368189999</v>
      </c>
    </row>
    <row r="59" spans="1:4" x14ac:dyDescent="0.25">
      <c r="A59" s="8">
        <v>39</v>
      </c>
      <c r="B59" s="9">
        <v>0.38740000000000002</v>
      </c>
      <c r="C59" s="9">
        <f>B59-B18</f>
        <v>0.35170000000000001</v>
      </c>
      <c r="D59" s="10">
        <f t="shared" si="2"/>
        <v>219.9382276819</v>
      </c>
    </row>
    <row r="60" spans="1:4" x14ac:dyDescent="0.25">
      <c r="A60" s="8">
        <v>40</v>
      </c>
      <c r="B60" s="9">
        <v>0.27960000000000002</v>
      </c>
      <c r="C60" s="9">
        <f>B60-B18</f>
        <v>0.24390000000000001</v>
      </c>
      <c r="D60" s="10">
        <f t="shared" si="2"/>
        <v>134.82020188909999</v>
      </c>
    </row>
    <row r="61" spans="1:4" x14ac:dyDescent="0.25">
      <c r="A61" s="8">
        <v>41</v>
      </c>
      <c r="B61" s="9">
        <v>0.32450000000000001</v>
      </c>
      <c r="C61" s="9">
        <f>B61-B18</f>
        <v>0.2888</v>
      </c>
      <c r="D61" s="10">
        <f t="shared" si="2"/>
        <v>169.8274799424</v>
      </c>
    </row>
    <row r="62" spans="1:4" x14ac:dyDescent="0.25">
      <c r="A62" s="8">
        <v>42</v>
      </c>
      <c r="B62" s="9">
        <v>0.30370000000000003</v>
      </c>
      <c r="C62" s="9">
        <f>B62-B18</f>
        <v>0.26800000000000002</v>
      </c>
      <c r="D62" s="10">
        <f t="shared" si="2"/>
        <v>153.53124303999999</v>
      </c>
    </row>
    <row r="63" spans="1:4" x14ac:dyDescent="0.25">
      <c r="A63" s="8">
        <v>43</v>
      </c>
      <c r="B63" s="9">
        <v>0.35199999999999998</v>
      </c>
      <c r="C63" s="9">
        <f>B63-B18</f>
        <v>0.31629999999999997</v>
      </c>
      <c r="D63" s="10">
        <f t="shared" si="2"/>
        <v>191.58246376989996</v>
      </c>
    </row>
    <row r="64" spans="1:4" x14ac:dyDescent="0.25">
      <c r="A64" s="8">
        <v>44</v>
      </c>
      <c r="B64" s="9">
        <v>0.35099999999999998</v>
      </c>
      <c r="C64" s="9">
        <f>B64-B18</f>
        <v>0.31529999999999997</v>
      </c>
      <c r="D64" s="10">
        <f t="shared" si="2"/>
        <v>190.78719413389996</v>
      </c>
    </row>
    <row r="65" spans="1:4" x14ac:dyDescent="0.25">
      <c r="A65" s="8">
        <v>45</v>
      </c>
      <c r="B65" s="9">
        <v>0.3246</v>
      </c>
      <c r="C65" s="9">
        <f>B65-B18</f>
        <v>0.28889999999999999</v>
      </c>
      <c r="D65" s="10">
        <f t="shared" si="2"/>
        <v>169.90615684909997</v>
      </c>
    </row>
    <row r="66" spans="1:4" x14ac:dyDescent="0.25">
      <c r="A66" s="8">
        <v>46</v>
      </c>
      <c r="B66" s="9">
        <v>0.27989999999999998</v>
      </c>
      <c r="C66" s="9">
        <f>B66-B18</f>
        <v>0.24419999999999997</v>
      </c>
      <c r="D66" s="10">
        <f t="shared" si="2"/>
        <v>135.05199336439995</v>
      </c>
    </row>
    <row r="67" spans="1:4" x14ac:dyDescent="0.25">
      <c r="A67" s="8">
        <v>47</v>
      </c>
      <c r="B67" s="9">
        <v>0.36120000000000002</v>
      </c>
      <c r="C67" s="9">
        <f>B67-B18</f>
        <v>0.32550000000000001</v>
      </c>
      <c r="D67" s="10">
        <f t="shared" si="2"/>
        <v>198.91374392750001</v>
      </c>
    </row>
    <row r="68" spans="1:4" x14ac:dyDescent="0.25">
      <c r="A68" s="8">
        <v>48</v>
      </c>
      <c r="B68" s="9">
        <v>0.30880000000000002</v>
      </c>
      <c r="C68" s="9">
        <f>B68-B18</f>
        <v>0.27310000000000001</v>
      </c>
      <c r="D68" s="10">
        <f t="shared" si="2"/>
        <v>157.51432713310001</v>
      </c>
    </row>
    <row r="69" spans="1:4" x14ac:dyDescent="0.25">
      <c r="A69" s="8">
        <v>49</v>
      </c>
      <c r="B69" s="9">
        <v>0.33410000000000001</v>
      </c>
      <c r="C69" s="9">
        <f>B69-B18</f>
        <v>0.2984</v>
      </c>
      <c r="D69" s="10">
        <f t="shared" si="2"/>
        <v>177.39484613759998</v>
      </c>
    </row>
    <row r="70" spans="1:4" x14ac:dyDescent="0.25">
      <c r="A70" s="8">
        <v>50</v>
      </c>
      <c r="B70" s="9">
        <v>0.25540000000000002</v>
      </c>
      <c r="C70" s="9">
        <f>B70-B18</f>
        <v>0.21970000000000001</v>
      </c>
      <c r="D70" s="10">
        <f t="shared" si="2"/>
        <v>116.21586247389999</v>
      </c>
    </row>
    <row r="71" spans="1:4" x14ac:dyDescent="0.25">
      <c r="A71" s="8">
        <v>51</v>
      </c>
      <c r="B71" s="9">
        <v>0.19750000000000001</v>
      </c>
      <c r="C71" s="9">
        <f>B71-B18</f>
        <v>0.1618</v>
      </c>
      <c r="D71" s="10">
        <f t="shared" si="2"/>
        <v>72.453515940399996</v>
      </c>
    </row>
    <row r="72" spans="1:4" x14ac:dyDescent="0.25">
      <c r="A72" s="8">
        <v>52</v>
      </c>
      <c r="B72" s="9">
        <v>0.22370000000000001</v>
      </c>
      <c r="C72" s="9">
        <f>B72-B18</f>
        <v>0.188</v>
      </c>
      <c r="D72" s="10">
        <f t="shared" si="2"/>
        <v>92.125182239999987</v>
      </c>
    </row>
    <row r="73" spans="1:4" x14ac:dyDescent="0.25">
      <c r="A73" s="8">
        <v>53</v>
      </c>
      <c r="B73" s="9">
        <v>0.19800000000000001</v>
      </c>
      <c r="C73" s="9">
        <f>B73-B18</f>
        <v>0.1623</v>
      </c>
      <c r="D73" s="10">
        <f t="shared" si="2"/>
        <v>72.82690284589998</v>
      </c>
    </row>
    <row r="74" spans="1:4" x14ac:dyDescent="0.25">
      <c r="A74" s="8">
        <v>54</v>
      </c>
      <c r="B74" s="9">
        <v>0.2291</v>
      </c>
      <c r="C74" s="9">
        <f>B74-B18</f>
        <v>0.19339999999999999</v>
      </c>
      <c r="D74" s="10">
        <f t="shared" si="2"/>
        <v>96.206559447599972</v>
      </c>
    </row>
    <row r="75" spans="1:4" x14ac:dyDescent="0.25">
      <c r="A75" s="8">
        <v>55</v>
      </c>
      <c r="B75" s="9">
        <v>0.2243</v>
      </c>
      <c r="C75" s="9">
        <f>B75-B18</f>
        <v>0.18859999999999999</v>
      </c>
      <c r="D75" s="10">
        <f t="shared" si="2"/>
        <v>92.578214391599971</v>
      </c>
    </row>
    <row r="76" spans="1:4" x14ac:dyDescent="0.25">
      <c r="A76" s="8">
        <v>56</v>
      </c>
      <c r="B76" s="9">
        <v>0.24099999999999999</v>
      </c>
      <c r="C76" s="9">
        <f>B76-B18</f>
        <v>0.20529999999999998</v>
      </c>
      <c r="D76" s="10">
        <f t="shared" si="2"/>
        <v>105.23317327389998</v>
      </c>
    </row>
    <row r="77" spans="1:4" x14ac:dyDescent="0.25">
      <c r="A77" s="8">
        <v>57</v>
      </c>
      <c r="B77" s="9">
        <v>0.215</v>
      </c>
      <c r="C77" s="9">
        <f>B77-B18</f>
        <v>0.17929999999999999</v>
      </c>
      <c r="D77" s="10">
        <f t="shared" si="2"/>
        <v>85.56897635789997</v>
      </c>
    </row>
    <row r="78" spans="1:4" x14ac:dyDescent="0.25">
      <c r="A78" s="8">
        <v>58</v>
      </c>
      <c r="B78" s="9">
        <v>0.30580000000000002</v>
      </c>
      <c r="C78" s="9">
        <f>B78-B18</f>
        <v>0.27010000000000001</v>
      </c>
      <c r="D78" s="10">
        <f t="shared" si="2"/>
        <v>155.17034291709999</v>
      </c>
    </row>
    <row r="79" spans="1:4" x14ac:dyDescent="0.25">
      <c r="A79" s="8">
        <v>59</v>
      </c>
      <c r="B79" s="9">
        <v>0.29920000000000002</v>
      </c>
      <c r="C79" s="9">
        <f>B79-B18</f>
        <v>0.26350000000000001</v>
      </c>
      <c r="D79" s="10">
        <f t="shared" si="2"/>
        <v>150.02357014750001</v>
      </c>
    </row>
    <row r="80" spans="1:4" x14ac:dyDescent="0.25">
      <c r="A80" s="8">
        <v>60</v>
      </c>
      <c r="B80" s="9">
        <v>0.27939999999999998</v>
      </c>
      <c r="C80" s="9">
        <f>B80-B18</f>
        <v>0.24369999999999997</v>
      </c>
      <c r="D80" s="10">
        <f t="shared" si="2"/>
        <v>134.66569000989998</v>
      </c>
    </row>
    <row r="81" spans="1:4" x14ac:dyDescent="0.25">
      <c r="A81" s="8">
        <v>61</v>
      </c>
      <c r="B81" s="9">
        <v>0.2722</v>
      </c>
      <c r="C81" s="9">
        <f>B81-B18</f>
        <v>0.23649999999999999</v>
      </c>
      <c r="D81" s="10">
        <f t="shared" si="2"/>
        <v>129.11166514749999</v>
      </c>
    </row>
    <row r="82" spans="1:4" x14ac:dyDescent="0.25">
      <c r="A82" s="8">
        <v>62</v>
      </c>
      <c r="B82" s="9">
        <v>0.18329999999999999</v>
      </c>
      <c r="C82" s="9">
        <f>B82-B18</f>
        <v>0.14759999999999998</v>
      </c>
      <c r="D82" s="10">
        <f t="shared" si="2"/>
        <v>61.882248209599986</v>
      </c>
    </row>
    <row r="83" spans="1:4" x14ac:dyDescent="0.25">
      <c r="A83" s="8">
        <v>63</v>
      </c>
      <c r="B83" s="9">
        <v>0.32940000000000003</v>
      </c>
      <c r="C83" s="9">
        <f>B83-B18</f>
        <v>0.29370000000000002</v>
      </c>
      <c r="D83" s="10">
        <f t="shared" si="2"/>
        <v>173.68635770990002</v>
      </c>
    </row>
    <row r="84" spans="1:4" x14ac:dyDescent="0.25">
      <c r="A84" s="8">
        <v>64</v>
      </c>
      <c r="B84" s="9">
        <v>0.32940000000000003</v>
      </c>
      <c r="C84" s="9">
        <f>B84-B18</f>
        <v>0.29370000000000002</v>
      </c>
      <c r="D84" s="10">
        <f t="shared" si="2"/>
        <v>173.68635770990002</v>
      </c>
    </row>
    <row r="85" spans="1:4" x14ac:dyDescent="0.25">
      <c r="A85" s="8">
        <v>65</v>
      </c>
      <c r="B85" s="9">
        <v>0.3674</v>
      </c>
      <c r="C85" s="9">
        <f>B85-B18</f>
        <v>0.33169999999999999</v>
      </c>
      <c r="D85" s="10">
        <f t="shared" ref="D85:D109" si="3">(157.71*C85*C85)+(695.66*C85)-(44.233)</f>
        <v>203.86944740189998</v>
      </c>
    </row>
    <row r="86" spans="1:4" x14ac:dyDescent="0.25">
      <c r="A86" s="8">
        <v>66</v>
      </c>
      <c r="B86" s="9">
        <v>0.33539999999999998</v>
      </c>
      <c r="C86" s="9">
        <f>B86-B18</f>
        <v>0.29969999999999997</v>
      </c>
      <c r="D86" s="10">
        <f t="shared" si="3"/>
        <v>178.42182839389997</v>
      </c>
    </row>
    <row r="87" spans="1:4" x14ac:dyDescent="0.25">
      <c r="A87" s="8">
        <v>67</v>
      </c>
      <c r="B87" s="9">
        <v>0.24529999999999999</v>
      </c>
      <c r="C87" s="9">
        <f>B87-B18</f>
        <v>0.20959999999999998</v>
      </c>
      <c r="D87" s="10">
        <f t="shared" si="3"/>
        <v>108.50587695359997</v>
      </c>
    </row>
    <row r="88" spans="1:4" x14ac:dyDescent="0.25">
      <c r="A88" s="8">
        <v>68</v>
      </c>
      <c r="B88" s="9">
        <v>0.1507</v>
      </c>
      <c r="C88" s="9">
        <f>B88-B18</f>
        <v>0.11499999999999999</v>
      </c>
      <c r="D88" s="10">
        <f t="shared" si="3"/>
        <v>37.853614749999984</v>
      </c>
    </row>
    <row r="89" spans="1:4" x14ac:dyDescent="0.25">
      <c r="A89" s="8">
        <v>69</v>
      </c>
      <c r="B89" s="9">
        <v>0.29380000000000001</v>
      </c>
      <c r="C89" s="9">
        <f>B89-B18</f>
        <v>0.2581</v>
      </c>
      <c r="D89" s="10">
        <f t="shared" si="3"/>
        <v>145.82279385309999</v>
      </c>
    </row>
    <row r="90" spans="1:4" x14ac:dyDescent="0.25">
      <c r="A90" s="8">
        <v>70</v>
      </c>
      <c r="B90" s="9">
        <v>0.2994</v>
      </c>
      <c r="C90" s="9">
        <f>B90-B18</f>
        <v>0.26369999999999999</v>
      </c>
      <c r="D90" s="10">
        <f t="shared" si="3"/>
        <v>150.17933108989999</v>
      </c>
    </row>
    <row r="91" spans="1:4" x14ac:dyDescent="0.25">
      <c r="A91" s="8">
        <v>71</v>
      </c>
      <c r="B91" s="9">
        <v>0.20899999999999999</v>
      </c>
      <c r="C91" s="9">
        <f>B91-B18</f>
        <v>0.17329999999999998</v>
      </c>
      <c r="D91" s="10">
        <f t="shared" si="3"/>
        <v>81.061365081899993</v>
      </c>
    </row>
    <row r="92" spans="1:4" x14ac:dyDescent="0.25">
      <c r="A92" s="8">
        <v>72</v>
      </c>
      <c r="B92" s="9">
        <v>0.28920000000000001</v>
      </c>
      <c r="C92" s="9">
        <f>B92-B18</f>
        <v>0.2535</v>
      </c>
      <c r="D92" s="10">
        <f t="shared" si="3"/>
        <v>142.25160944749999</v>
      </c>
    </row>
    <row r="93" spans="1:4" x14ac:dyDescent="0.25">
      <c r="A93" s="8">
        <v>73</v>
      </c>
      <c r="B93" s="9">
        <v>0.33860000000000001</v>
      </c>
      <c r="C93" s="9">
        <f>B93-B18</f>
        <v>0.3029</v>
      </c>
      <c r="D93" s="10">
        <f t="shared" si="3"/>
        <v>180.95205574109997</v>
      </c>
    </row>
    <row r="94" spans="1:4" x14ac:dyDescent="0.25">
      <c r="A94" s="8">
        <v>74</v>
      </c>
      <c r="B94" s="9">
        <v>0.29770000000000002</v>
      </c>
      <c r="C94" s="9">
        <f>B94-B18</f>
        <v>0.26200000000000001</v>
      </c>
      <c r="D94" s="10">
        <f t="shared" si="3"/>
        <v>148.85576524000001</v>
      </c>
    </row>
    <row r="95" spans="1:4" x14ac:dyDescent="0.25">
      <c r="A95" s="8">
        <v>75</v>
      </c>
      <c r="B95" s="9">
        <v>0.3014</v>
      </c>
      <c r="C95" s="9">
        <f>B95-B18</f>
        <v>0.26569999999999999</v>
      </c>
      <c r="D95" s="10">
        <f t="shared" si="3"/>
        <v>151.7376344379</v>
      </c>
    </row>
    <row r="96" spans="1:4" x14ac:dyDescent="0.25">
      <c r="A96" s="8">
        <v>76</v>
      </c>
      <c r="B96" s="9">
        <v>0.29149999999999998</v>
      </c>
      <c r="C96" s="9">
        <f>B96-B18</f>
        <v>0.25579999999999997</v>
      </c>
      <c r="D96" s="10">
        <f t="shared" si="3"/>
        <v>144.03636736439995</v>
      </c>
    </row>
    <row r="97" spans="1:4" x14ac:dyDescent="0.25">
      <c r="A97" s="8">
        <v>77</v>
      </c>
      <c r="B97" s="9">
        <v>0.32979999999999998</v>
      </c>
      <c r="C97" s="9">
        <f>B97-B18</f>
        <v>0.29409999999999997</v>
      </c>
      <c r="D97" s="10">
        <f t="shared" si="3"/>
        <v>174.00170248509997</v>
      </c>
    </row>
    <row r="98" spans="1:4" x14ac:dyDescent="0.25">
      <c r="A98" s="8">
        <v>78</v>
      </c>
      <c r="B98" s="9">
        <v>0.25719999999999998</v>
      </c>
      <c r="C98" s="9">
        <f>B98-B18</f>
        <v>0.22149999999999997</v>
      </c>
      <c r="D98" s="10">
        <f t="shared" si="3"/>
        <v>117.59329744749999</v>
      </c>
    </row>
    <row r="99" spans="1:4" x14ac:dyDescent="0.25">
      <c r="A99" s="8">
        <v>79</v>
      </c>
      <c r="B99" s="9">
        <v>0.33169999999999999</v>
      </c>
      <c r="C99" s="9">
        <f>B99-B18</f>
        <v>0.29599999999999999</v>
      </c>
      <c r="D99" s="10">
        <f t="shared" si="3"/>
        <v>175.50027935999998</v>
      </c>
    </row>
    <row r="100" spans="1:4" x14ac:dyDescent="0.25">
      <c r="A100" s="8">
        <v>80</v>
      </c>
      <c r="B100" s="9">
        <v>0.20169999999999999</v>
      </c>
      <c r="C100" s="9">
        <f>B100-B18</f>
        <v>0.16599999999999998</v>
      </c>
      <c r="D100" s="10">
        <f t="shared" si="3"/>
        <v>75.592416759999992</v>
      </c>
    </row>
    <row r="101" spans="1:4" x14ac:dyDescent="0.25">
      <c r="A101" s="8">
        <v>81</v>
      </c>
      <c r="B101" s="9">
        <v>0.35880000000000001</v>
      </c>
      <c r="C101" s="9">
        <f>B101-B18</f>
        <v>0.3231</v>
      </c>
      <c r="D101" s="10">
        <f t="shared" si="3"/>
        <v>196.99866223309999</v>
      </c>
    </row>
    <row r="102" spans="1:4" x14ac:dyDescent="0.25">
      <c r="A102" s="8">
        <v>82</v>
      </c>
      <c r="B102" s="9">
        <v>0.4556</v>
      </c>
      <c r="C102" s="9">
        <f>B102-B18</f>
        <v>0.4199</v>
      </c>
      <c r="D102" s="10">
        <f t="shared" si="3"/>
        <v>275.68143193709994</v>
      </c>
    </row>
    <row r="103" spans="1:4" x14ac:dyDescent="0.25">
      <c r="A103" s="8">
        <v>83</v>
      </c>
      <c r="B103" s="9">
        <v>0.35510000000000003</v>
      </c>
      <c r="C103" s="9">
        <f>B103-B18</f>
        <v>0.31940000000000002</v>
      </c>
      <c r="D103" s="10">
        <f t="shared" si="3"/>
        <v>194.0498041356</v>
      </c>
    </row>
    <row r="104" spans="1:4" x14ac:dyDescent="0.25">
      <c r="A104" s="8">
        <v>84</v>
      </c>
      <c r="B104" s="9">
        <v>0.37519999999999998</v>
      </c>
      <c r="C104" s="9">
        <f>B104-B18</f>
        <v>0.33949999999999997</v>
      </c>
      <c r="D104" s="10">
        <f t="shared" si="3"/>
        <v>210.12126402749996</v>
      </c>
    </row>
    <row r="105" spans="1:4" x14ac:dyDescent="0.25">
      <c r="A105" s="8">
        <v>85</v>
      </c>
      <c r="B105" s="9">
        <v>0.32769999999999999</v>
      </c>
      <c r="C105" s="9">
        <f>B105-B18</f>
        <v>0.29199999999999998</v>
      </c>
      <c r="D105" s="10">
        <f t="shared" si="3"/>
        <v>172.34670543999997</v>
      </c>
    </row>
    <row r="106" spans="1:4" x14ac:dyDescent="0.25">
      <c r="A106" s="8">
        <v>86</v>
      </c>
      <c r="B106" s="9">
        <v>0.28320000000000001</v>
      </c>
      <c r="C106" s="9">
        <f>B106-B18</f>
        <v>0.2475</v>
      </c>
      <c r="D106" s="10">
        <f t="shared" si="3"/>
        <v>137.60357318749999</v>
      </c>
    </row>
    <row r="107" spans="1:4" x14ac:dyDescent="0.25">
      <c r="A107" s="8">
        <v>87</v>
      </c>
      <c r="B107" s="9">
        <v>0.38679999999999998</v>
      </c>
      <c r="C107" s="9">
        <f>B107-B18</f>
        <v>0.35109999999999997</v>
      </c>
      <c r="D107" s="10">
        <f t="shared" si="3"/>
        <v>219.4543285291</v>
      </c>
    </row>
    <row r="108" spans="1:4" x14ac:dyDescent="0.25">
      <c r="A108" s="8">
        <v>88</v>
      </c>
      <c r="B108" s="9">
        <v>0.44040000000000001</v>
      </c>
      <c r="C108" s="9">
        <f>B108-B18</f>
        <v>0.4047</v>
      </c>
      <c r="D108" s="10">
        <f t="shared" si="3"/>
        <v>263.13067541389995</v>
      </c>
    </row>
    <row r="109" spans="1:4" x14ac:dyDescent="0.25">
      <c r="A109" s="13">
        <v>89</v>
      </c>
      <c r="B109" s="14">
        <v>0.30058824451410698</v>
      </c>
      <c r="C109" s="14">
        <f>B109-B106</f>
        <v>1.7388244514106976E-2</v>
      </c>
      <c r="D109" s="15">
        <f t="shared" si="3"/>
        <v>-32.089010037649437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109"/>
  <sheetViews>
    <sheetView topLeftCell="A7" workbookViewId="0">
      <selection activeCell="P14" sqref="P14"/>
    </sheetView>
  </sheetViews>
  <sheetFormatPr defaultRowHeight="15" x14ac:dyDescent="0.25"/>
  <sheetData>
    <row r="1" spans="1:12" x14ac:dyDescent="0.25">
      <c r="A1">
        <v>2.5741999999999998</v>
      </c>
      <c r="B1">
        <v>3.6334</v>
      </c>
      <c r="C1">
        <v>1.7316</v>
      </c>
      <c r="D1">
        <v>2.9620000000000002</v>
      </c>
      <c r="E1">
        <v>2.9855999999999998</v>
      </c>
      <c r="F1">
        <v>1.6780999999999999</v>
      </c>
      <c r="G1">
        <v>1.6518999999999999</v>
      </c>
      <c r="H1">
        <v>1.2021999999999999</v>
      </c>
      <c r="I1" s="2" t="s">
        <v>12</v>
      </c>
      <c r="J1">
        <v>1.8194999999999999</v>
      </c>
      <c r="K1">
        <v>1.9515</v>
      </c>
      <c r="L1">
        <v>1.3149</v>
      </c>
    </row>
    <row r="2" spans="1:12" x14ac:dyDescent="0.25">
      <c r="A2">
        <v>1.2987</v>
      </c>
      <c r="B2">
        <v>3.464</v>
      </c>
      <c r="C2">
        <v>3.7953999999999999</v>
      </c>
      <c r="D2">
        <v>2.5847000000000002</v>
      </c>
      <c r="E2">
        <v>3.8395999999999999</v>
      </c>
      <c r="F2">
        <v>1.0577000000000001</v>
      </c>
      <c r="G2">
        <v>1.1006</v>
      </c>
      <c r="H2">
        <v>3.4205000000000001</v>
      </c>
      <c r="I2">
        <v>1.3371999999999999</v>
      </c>
      <c r="J2" s="2" t="s">
        <v>13</v>
      </c>
      <c r="K2">
        <v>1.6756</v>
      </c>
      <c r="L2">
        <v>3.0103</v>
      </c>
    </row>
    <row r="3" spans="1:12" x14ac:dyDescent="0.25">
      <c r="A3">
        <v>0.70399999999999996</v>
      </c>
      <c r="B3">
        <v>3.7421000000000002</v>
      </c>
      <c r="C3">
        <v>3.0792999999999999</v>
      </c>
      <c r="D3">
        <v>2.6720999999999999</v>
      </c>
      <c r="E3">
        <v>3.4632999999999998</v>
      </c>
      <c r="F3">
        <v>1.3128</v>
      </c>
      <c r="G3">
        <v>1.056</v>
      </c>
      <c r="H3">
        <v>1.746</v>
      </c>
      <c r="I3">
        <v>0.98640000000000005</v>
      </c>
      <c r="J3">
        <v>3.9639000000000002</v>
      </c>
      <c r="K3">
        <v>3.198</v>
      </c>
      <c r="L3">
        <v>1.7694000000000001</v>
      </c>
    </row>
    <row r="4" spans="1:12" x14ac:dyDescent="0.25">
      <c r="A4">
        <v>0.46279999999999999</v>
      </c>
      <c r="B4">
        <v>3.6657000000000002</v>
      </c>
      <c r="C4">
        <v>2.9131999999999998</v>
      </c>
      <c r="D4">
        <v>2.9032</v>
      </c>
      <c r="E4">
        <v>3.0411999999999999</v>
      </c>
      <c r="F4">
        <v>1.1228</v>
      </c>
      <c r="G4">
        <v>1.2866</v>
      </c>
      <c r="H4">
        <v>3.6987999999999999</v>
      </c>
      <c r="I4">
        <v>0.89729999999999999</v>
      </c>
      <c r="J4">
        <v>1.1800999999999999</v>
      </c>
      <c r="K4">
        <v>3.9621</v>
      </c>
      <c r="L4">
        <v>3.2930000000000001</v>
      </c>
    </row>
    <row r="5" spans="1:12" x14ac:dyDescent="0.25">
      <c r="A5">
        <v>0.26079999999999998</v>
      </c>
      <c r="B5">
        <v>3.5964</v>
      </c>
      <c r="C5">
        <v>1.6134999999999999</v>
      </c>
      <c r="D5">
        <v>3.8393999999999999</v>
      </c>
      <c r="E5">
        <v>3.0794000000000001</v>
      </c>
      <c r="F5">
        <v>0.99860000000000004</v>
      </c>
      <c r="G5">
        <v>1.9296</v>
      </c>
      <c r="H5">
        <v>0.86460000000000004</v>
      </c>
      <c r="I5" s="2" t="s">
        <v>14</v>
      </c>
      <c r="J5">
        <v>1.3541000000000001</v>
      </c>
      <c r="K5" s="2" t="s">
        <v>15</v>
      </c>
      <c r="L5" s="2" t="s">
        <v>16</v>
      </c>
    </row>
    <row r="6" spans="1:12" x14ac:dyDescent="0.25">
      <c r="A6">
        <v>0.1608</v>
      </c>
      <c r="B6">
        <v>2.4079999999999999</v>
      </c>
      <c r="C6">
        <v>3.2736000000000001</v>
      </c>
      <c r="D6">
        <v>3.9603000000000002</v>
      </c>
      <c r="E6">
        <v>2.7309000000000001</v>
      </c>
      <c r="F6">
        <v>0.91620000000000001</v>
      </c>
      <c r="G6">
        <v>1.0202</v>
      </c>
      <c r="H6">
        <v>0.85429999999999995</v>
      </c>
      <c r="I6">
        <v>1.1221000000000001</v>
      </c>
      <c r="J6" s="2" t="s">
        <v>17</v>
      </c>
      <c r="K6">
        <v>1.1698</v>
      </c>
      <c r="L6">
        <v>2.7793999999999999</v>
      </c>
    </row>
    <row r="7" spans="1:12" x14ac:dyDescent="0.25">
      <c r="A7">
        <v>3.9600000000000003E-2</v>
      </c>
      <c r="B7">
        <v>3.8035999999999999</v>
      </c>
      <c r="C7">
        <v>3.0345</v>
      </c>
      <c r="D7">
        <v>2.2963</v>
      </c>
      <c r="E7">
        <v>3.0969000000000002</v>
      </c>
      <c r="F7">
        <v>1.8694</v>
      </c>
      <c r="G7">
        <v>1.7161</v>
      </c>
      <c r="H7">
        <v>1.1334</v>
      </c>
      <c r="I7">
        <v>1.7366999999999999</v>
      </c>
      <c r="J7">
        <v>2.9769000000000001</v>
      </c>
      <c r="K7" s="2" t="s">
        <v>18</v>
      </c>
      <c r="L7">
        <v>1.8464</v>
      </c>
    </row>
    <row r="8" spans="1:12" x14ac:dyDescent="0.25">
      <c r="A8">
        <v>0.70779999999999998</v>
      </c>
      <c r="B8">
        <v>3.7625999999999999</v>
      </c>
      <c r="C8">
        <v>3.0356000000000001</v>
      </c>
      <c r="D8">
        <v>3.0363000000000002</v>
      </c>
      <c r="E8">
        <v>2.0484</v>
      </c>
      <c r="F8">
        <v>1.5516000000000001</v>
      </c>
      <c r="G8">
        <v>1.8453999999999999</v>
      </c>
      <c r="H8">
        <v>1.7133</v>
      </c>
      <c r="I8">
        <v>1.607</v>
      </c>
      <c r="J8">
        <v>1.8583000000000001</v>
      </c>
      <c r="K8">
        <v>1.8082</v>
      </c>
      <c r="L8">
        <v>1.2358</v>
      </c>
    </row>
    <row r="11" spans="1:12" x14ac:dyDescent="0.25">
      <c r="B11" t="s">
        <v>7</v>
      </c>
      <c r="C11" t="s">
        <v>8</v>
      </c>
      <c r="D11" t="s">
        <v>9</v>
      </c>
      <c r="E11" t="s">
        <v>11</v>
      </c>
    </row>
    <row r="12" spans="1:12" x14ac:dyDescent="0.25">
      <c r="A12" t="s">
        <v>0</v>
      </c>
      <c r="B12">
        <v>2.5741999999999998</v>
      </c>
      <c r="C12">
        <f>B12-B18</f>
        <v>2.5345999999999997</v>
      </c>
      <c r="D12">
        <v>16</v>
      </c>
      <c r="E12">
        <f>(0.2395*C12*C12)+(6.3176*C12)-(0.3289)</f>
        <v>17.222284179819997</v>
      </c>
    </row>
    <row r="13" spans="1:12" x14ac:dyDescent="0.25">
      <c r="A13" t="s">
        <v>1</v>
      </c>
      <c r="B13">
        <v>1.2987</v>
      </c>
      <c r="C13">
        <f>B13-B18</f>
        <v>1.2590999999999999</v>
      </c>
      <c r="D13">
        <v>8</v>
      </c>
      <c r="E13">
        <f t="shared" ref="E13:E17" si="0">(0.2395*C13*C13)+(6.3176*C13)-(0.3289)</f>
        <v>8.0052773679949976</v>
      </c>
    </row>
    <row r="14" spans="1:12" x14ac:dyDescent="0.25">
      <c r="A14" t="s">
        <v>2</v>
      </c>
      <c r="B14">
        <v>0.70399999999999996</v>
      </c>
      <c r="C14">
        <f>B14-B18</f>
        <v>0.66439999999999999</v>
      </c>
      <c r="D14">
        <v>4</v>
      </c>
      <c r="E14">
        <f t="shared" si="0"/>
        <v>3.9742352927200004</v>
      </c>
    </row>
    <row r="15" spans="1:12" x14ac:dyDescent="0.25">
      <c r="A15" t="s">
        <v>3</v>
      </c>
      <c r="B15">
        <v>0.46279999999999999</v>
      </c>
      <c r="C15">
        <f>B15-B18</f>
        <v>0.42319999999999997</v>
      </c>
    </row>
    <row r="16" spans="1:12" x14ac:dyDescent="0.25">
      <c r="A16" t="s">
        <v>4</v>
      </c>
      <c r="B16">
        <v>0.26079999999999998</v>
      </c>
      <c r="C16">
        <f>B16-B18</f>
        <v>0.22119999999999998</v>
      </c>
      <c r="D16">
        <v>1</v>
      </c>
      <c r="E16">
        <f t="shared" si="0"/>
        <v>1.0802717208799999</v>
      </c>
    </row>
    <row r="17" spans="1:11" x14ac:dyDescent="0.25">
      <c r="A17" t="s">
        <v>5</v>
      </c>
      <c r="B17">
        <v>0.1608</v>
      </c>
      <c r="C17">
        <f>B17-B18</f>
        <v>0.1212</v>
      </c>
      <c r="D17">
        <v>0.5</v>
      </c>
      <c r="E17">
        <f t="shared" si="0"/>
        <v>0.44031124088000001</v>
      </c>
    </row>
    <row r="18" spans="1:11" x14ac:dyDescent="0.25">
      <c r="A18" t="s">
        <v>19</v>
      </c>
      <c r="B18">
        <v>3.9600000000000003E-2</v>
      </c>
      <c r="C18">
        <f>B18-B18</f>
        <v>0</v>
      </c>
    </row>
    <row r="20" spans="1:11" x14ac:dyDescent="0.25">
      <c r="A20" s="3" t="s">
        <v>27</v>
      </c>
      <c r="B20" s="3" t="s">
        <v>7</v>
      </c>
      <c r="C20" s="3" t="s">
        <v>8</v>
      </c>
      <c r="D20" s="3" t="s">
        <v>11</v>
      </c>
    </row>
    <row r="21" spans="1:11" x14ac:dyDescent="0.25">
      <c r="A21" s="5">
        <v>1</v>
      </c>
      <c r="B21" s="6">
        <v>0.70779999999999998</v>
      </c>
      <c r="C21" s="6">
        <f>B21-B18</f>
        <v>0.66820000000000002</v>
      </c>
      <c r="D21" s="7">
        <f t="shared" ref="D21:D52" si="1">(0.2395*C21*C21)+(6.3176*C21)-(0.3289)</f>
        <v>3.9994549719799997</v>
      </c>
    </row>
    <row r="22" spans="1:11" x14ac:dyDescent="0.25">
      <c r="A22" s="8">
        <v>2</v>
      </c>
      <c r="B22" s="9">
        <v>3.6334</v>
      </c>
      <c r="C22" s="9">
        <f>B22-B18</f>
        <v>3.5937999999999999</v>
      </c>
      <c r="D22" s="10">
        <f t="shared" si="1"/>
        <v>25.468528806379997</v>
      </c>
    </row>
    <row r="23" spans="1:11" x14ac:dyDescent="0.25">
      <c r="A23" s="8">
        <v>3</v>
      </c>
      <c r="B23" s="9">
        <v>3.464</v>
      </c>
      <c r="C23" s="9">
        <f>B23-B18</f>
        <v>3.4243999999999999</v>
      </c>
      <c r="D23" s="10">
        <f t="shared" si="1"/>
        <v>24.113589868719995</v>
      </c>
    </row>
    <row r="24" spans="1:11" x14ac:dyDescent="0.25">
      <c r="A24" s="8">
        <v>4</v>
      </c>
      <c r="B24" s="9">
        <v>3.7421000000000002</v>
      </c>
      <c r="C24" s="9">
        <f>B24-B18</f>
        <v>3.7025000000000001</v>
      </c>
      <c r="D24" s="10">
        <f t="shared" si="1"/>
        <v>26.345201246874996</v>
      </c>
    </row>
    <row r="25" spans="1:11" x14ac:dyDescent="0.25">
      <c r="A25" s="8">
        <v>5</v>
      </c>
      <c r="B25" s="9">
        <v>3.6657000000000002</v>
      </c>
      <c r="C25" s="9">
        <f>B25-B18</f>
        <v>3.6261000000000001</v>
      </c>
      <c r="D25" s="10">
        <f t="shared" si="1"/>
        <v>25.728439349795</v>
      </c>
    </row>
    <row r="26" spans="1:11" x14ac:dyDescent="0.25">
      <c r="A26" s="8">
        <v>6</v>
      </c>
      <c r="B26" s="9">
        <v>3.5964</v>
      </c>
      <c r="C26" s="9">
        <f>B26-B18</f>
        <v>3.5568</v>
      </c>
      <c r="D26" s="10">
        <f t="shared" si="1"/>
        <v>25.171412564479997</v>
      </c>
      <c r="H26" s="4"/>
      <c r="I26" s="4" t="s">
        <v>65</v>
      </c>
      <c r="J26" s="4"/>
      <c r="K26" s="4"/>
    </row>
    <row r="27" spans="1:11" x14ac:dyDescent="0.25">
      <c r="A27" s="8">
        <v>7</v>
      </c>
      <c r="B27" s="9">
        <v>2.4079999999999999</v>
      </c>
      <c r="C27" s="9">
        <f>B27-B18</f>
        <v>2.3683999999999998</v>
      </c>
      <c r="D27" s="10">
        <f t="shared" si="1"/>
        <v>15.977135635119996</v>
      </c>
    </row>
    <row r="28" spans="1:11" x14ac:dyDescent="0.25">
      <c r="A28" s="8">
        <v>8</v>
      </c>
      <c r="B28" s="9">
        <v>3.8035999999999999</v>
      </c>
      <c r="C28" s="9">
        <f>B28-B18</f>
        <v>3.7639999999999998</v>
      </c>
      <c r="D28" s="10">
        <f t="shared" si="1"/>
        <v>26.843709591999996</v>
      </c>
    </row>
    <row r="29" spans="1:11" x14ac:dyDescent="0.25">
      <c r="A29" s="8">
        <v>9</v>
      </c>
      <c r="B29" s="9">
        <v>3.7625999999999999</v>
      </c>
      <c r="C29" s="9">
        <f>B29-B18</f>
        <v>3.7229999999999999</v>
      </c>
      <c r="D29" s="10">
        <f t="shared" si="1"/>
        <v>26.511169395499994</v>
      </c>
      <c r="I29" t="s">
        <v>36</v>
      </c>
    </row>
    <row r="30" spans="1:11" x14ac:dyDescent="0.25">
      <c r="A30" s="8">
        <v>10</v>
      </c>
      <c r="B30" s="9">
        <v>1.7316</v>
      </c>
      <c r="C30" s="9">
        <f>B30-B18</f>
        <v>1.6919999999999999</v>
      </c>
      <c r="D30" s="10">
        <f t="shared" si="1"/>
        <v>11.046135127999998</v>
      </c>
      <c r="I30" t="s">
        <v>37</v>
      </c>
    </row>
    <row r="31" spans="1:11" x14ac:dyDescent="0.25">
      <c r="A31" s="8">
        <v>11</v>
      </c>
      <c r="B31" s="9">
        <v>3.7953999999999999</v>
      </c>
      <c r="C31" s="9">
        <f>B31-B18</f>
        <v>3.7557999999999998</v>
      </c>
      <c r="D31" s="10">
        <f t="shared" si="1"/>
        <v>26.777137136779999</v>
      </c>
      <c r="I31" t="s">
        <v>38</v>
      </c>
    </row>
    <row r="32" spans="1:11" x14ac:dyDescent="0.25">
      <c r="A32" s="8">
        <v>12</v>
      </c>
      <c r="B32" s="9">
        <v>3.0792999999999999</v>
      </c>
      <c r="C32" s="9">
        <f>B32-B18</f>
        <v>3.0396999999999998</v>
      </c>
      <c r="D32" s="10">
        <f t="shared" si="1"/>
        <v>21.087635093554997</v>
      </c>
    </row>
    <row r="33" spans="1:4" x14ac:dyDescent="0.25">
      <c r="A33" s="8">
        <v>13</v>
      </c>
      <c r="B33" s="9">
        <v>2.9131999999999998</v>
      </c>
      <c r="C33" s="9">
        <f>B33-B18</f>
        <v>2.8735999999999997</v>
      </c>
      <c r="D33" s="10">
        <f t="shared" si="1"/>
        <v>19.803045041919997</v>
      </c>
    </row>
    <row r="34" spans="1:4" x14ac:dyDescent="0.25">
      <c r="A34" s="8">
        <v>14</v>
      </c>
      <c r="B34" s="9">
        <v>1.6134999999999999</v>
      </c>
      <c r="C34" s="9">
        <f>B34-B18</f>
        <v>1.5738999999999999</v>
      </c>
      <c r="D34" s="10">
        <f t="shared" si="1"/>
        <v>10.207650749794997</v>
      </c>
    </row>
    <row r="35" spans="1:4" x14ac:dyDescent="0.25">
      <c r="A35" s="8">
        <v>15</v>
      </c>
      <c r="B35" s="9">
        <v>3.2736000000000001</v>
      </c>
      <c r="C35" s="9">
        <f>B35-B18</f>
        <v>3.234</v>
      </c>
      <c r="D35" s="10">
        <f t="shared" si="1"/>
        <v>22.607090461999999</v>
      </c>
    </row>
    <row r="36" spans="1:4" x14ac:dyDescent="0.25">
      <c r="A36" s="8">
        <v>16</v>
      </c>
      <c r="B36" s="9">
        <v>3.0345</v>
      </c>
      <c r="C36" s="9">
        <f>B36-B18</f>
        <v>2.9948999999999999</v>
      </c>
      <c r="D36" s="10">
        <f t="shared" si="1"/>
        <v>20.739857769394998</v>
      </c>
    </row>
    <row r="37" spans="1:4" x14ac:dyDescent="0.25">
      <c r="A37" s="8">
        <v>17</v>
      </c>
      <c r="B37" s="9">
        <v>3.0356000000000001</v>
      </c>
      <c r="C37" s="9">
        <f>B37-B18</f>
        <v>2.996</v>
      </c>
      <c r="D37" s="10">
        <f t="shared" si="1"/>
        <v>20.748385431999999</v>
      </c>
    </row>
    <row r="38" spans="1:4" x14ac:dyDescent="0.25">
      <c r="A38" s="8">
        <v>18</v>
      </c>
      <c r="B38" s="9">
        <v>2.9620000000000002</v>
      </c>
      <c r="C38" s="9">
        <f>B38-B18</f>
        <v>2.9224000000000001</v>
      </c>
      <c r="D38" s="10">
        <f t="shared" si="1"/>
        <v>20.179085251519997</v>
      </c>
    </row>
    <row r="39" spans="1:4" x14ac:dyDescent="0.25">
      <c r="A39" s="8">
        <v>19</v>
      </c>
      <c r="B39" s="9">
        <v>2.5847000000000002</v>
      </c>
      <c r="C39" s="9">
        <f>B39-B18</f>
        <v>2.5451000000000001</v>
      </c>
      <c r="D39" s="10">
        <f t="shared" si="1"/>
        <v>17.301393155394997</v>
      </c>
    </row>
    <row r="40" spans="1:4" x14ac:dyDescent="0.25">
      <c r="A40" s="8">
        <v>20</v>
      </c>
      <c r="B40" s="9">
        <v>2.6720999999999999</v>
      </c>
      <c r="C40" s="9">
        <f>B40-B18</f>
        <v>2.6324999999999998</v>
      </c>
      <c r="D40" s="10">
        <f t="shared" si="1"/>
        <v>17.961930471874997</v>
      </c>
    </row>
    <row r="41" spans="1:4" x14ac:dyDescent="0.25">
      <c r="A41" s="8">
        <v>21</v>
      </c>
      <c r="B41" s="9">
        <v>2.9032</v>
      </c>
      <c r="C41" s="9">
        <f>B41-B18</f>
        <v>2.8635999999999999</v>
      </c>
      <c r="D41" s="10">
        <f t="shared" si="1"/>
        <v>19.726128447919997</v>
      </c>
    </row>
    <row r="42" spans="1:4" x14ac:dyDescent="0.25">
      <c r="A42" s="8">
        <v>22</v>
      </c>
      <c r="B42" s="9">
        <v>3.8393999999999999</v>
      </c>
      <c r="C42" s="9">
        <f>B42-B18</f>
        <v>3.7997999999999998</v>
      </c>
      <c r="D42" s="10">
        <f t="shared" si="1"/>
        <v>27.134732449579996</v>
      </c>
    </row>
    <row r="43" spans="1:4" x14ac:dyDescent="0.25">
      <c r="A43" s="8">
        <v>23</v>
      </c>
      <c r="B43" s="9">
        <v>3.9603000000000002</v>
      </c>
      <c r="C43" s="9">
        <f>B43-B18</f>
        <v>3.9207000000000001</v>
      </c>
      <c r="D43" s="10">
        <f t="shared" si="1"/>
        <v>28.122081613354997</v>
      </c>
    </row>
    <row r="44" spans="1:4" x14ac:dyDescent="0.25">
      <c r="A44" s="8">
        <v>24</v>
      </c>
      <c r="B44" s="9">
        <v>2.2963</v>
      </c>
      <c r="C44" s="9">
        <f>B44-B18</f>
        <v>2.2566999999999999</v>
      </c>
      <c r="D44" s="10">
        <f t="shared" si="1"/>
        <v>15.147728346154999</v>
      </c>
    </row>
    <row r="45" spans="1:4" x14ac:dyDescent="0.25">
      <c r="A45" s="8">
        <v>25</v>
      </c>
      <c r="B45" s="9">
        <v>3.0363000000000002</v>
      </c>
      <c r="C45" s="9">
        <f>B45-B18</f>
        <v>2.9967000000000001</v>
      </c>
      <c r="D45" s="10">
        <f t="shared" si="1"/>
        <v>20.753812428154998</v>
      </c>
    </row>
    <row r="46" spans="1:4" x14ac:dyDescent="0.25">
      <c r="A46" s="8">
        <v>26</v>
      </c>
      <c r="B46" s="9">
        <v>2.9855999999999998</v>
      </c>
      <c r="C46" s="9">
        <f>B46-B18</f>
        <v>2.9459999999999997</v>
      </c>
      <c r="D46" s="10">
        <f t="shared" si="1"/>
        <v>20.361349981999997</v>
      </c>
    </row>
    <row r="47" spans="1:4" x14ac:dyDescent="0.25">
      <c r="A47" s="8">
        <v>27</v>
      </c>
      <c r="B47" s="9">
        <v>3.8395999999999999</v>
      </c>
      <c r="C47" s="9">
        <f>B47-B18</f>
        <v>3.8</v>
      </c>
      <c r="D47" s="10">
        <f t="shared" si="1"/>
        <v>27.136359999999996</v>
      </c>
    </row>
    <row r="48" spans="1:4" x14ac:dyDescent="0.25">
      <c r="A48" s="8">
        <v>28</v>
      </c>
      <c r="B48" s="9">
        <v>3.4632999999999998</v>
      </c>
      <c r="C48" s="9">
        <f>B48-B18</f>
        <v>3.4236999999999997</v>
      </c>
      <c r="D48" s="10">
        <f t="shared" si="1"/>
        <v>24.108019464754996</v>
      </c>
    </row>
    <row r="49" spans="1:4" x14ac:dyDescent="0.25">
      <c r="A49" s="8">
        <v>29</v>
      </c>
      <c r="B49" s="9">
        <v>3.0411999999999999</v>
      </c>
      <c r="C49" s="9">
        <f>B49-B18</f>
        <v>3.0015999999999998</v>
      </c>
      <c r="D49" s="10">
        <f t="shared" si="1"/>
        <v>20.791807973119997</v>
      </c>
    </row>
    <row r="50" spans="1:4" x14ac:dyDescent="0.25">
      <c r="A50" s="8">
        <v>30</v>
      </c>
      <c r="B50" s="9">
        <v>3.0794000000000001</v>
      </c>
      <c r="C50" s="9">
        <f>B50-B18</f>
        <v>3.0398000000000001</v>
      </c>
      <c r="D50" s="10">
        <f t="shared" si="1"/>
        <v>21.088412457579999</v>
      </c>
    </row>
    <row r="51" spans="1:4" x14ac:dyDescent="0.25">
      <c r="A51" s="8">
        <v>31</v>
      </c>
      <c r="B51" s="9">
        <v>2.7309000000000001</v>
      </c>
      <c r="C51" s="9">
        <f>B51-B18</f>
        <v>2.6913</v>
      </c>
      <c r="D51" s="10">
        <f t="shared" si="1"/>
        <v>18.408378297755</v>
      </c>
    </row>
    <row r="52" spans="1:4" x14ac:dyDescent="0.25">
      <c r="A52" s="8">
        <v>32</v>
      </c>
      <c r="B52" s="9">
        <v>3.0969000000000002</v>
      </c>
      <c r="C52" s="9">
        <f>B52-B18</f>
        <v>3.0573000000000001</v>
      </c>
      <c r="D52" s="10">
        <f t="shared" si="1"/>
        <v>21.224524927954999</v>
      </c>
    </row>
    <row r="53" spans="1:4" x14ac:dyDescent="0.25">
      <c r="A53" s="8">
        <v>33</v>
      </c>
      <c r="B53" s="9">
        <v>2.0484</v>
      </c>
      <c r="C53" s="9">
        <f>B53-B18</f>
        <v>2.0087999999999999</v>
      </c>
      <c r="D53" s="10">
        <f t="shared" ref="D53:D84" si="2">(0.2395*C53*C53)+(6.3176*C53)-(0.3289)</f>
        <v>13.328343826879998</v>
      </c>
    </row>
    <row r="54" spans="1:4" x14ac:dyDescent="0.25">
      <c r="A54" s="8">
        <v>34</v>
      </c>
      <c r="B54" s="9">
        <v>1.6780999999999999</v>
      </c>
      <c r="C54" s="9">
        <f>B54-B18</f>
        <v>1.6384999999999998</v>
      </c>
      <c r="D54" s="10">
        <f t="shared" si="2"/>
        <v>10.665468998874998</v>
      </c>
    </row>
    <row r="55" spans="1:4" x14ac:dyDescent="0.25">
      <c r="A55" s="8">
        <v>35</v>
      </c>
      <c r="B55" s="9">
        <v>1.0577000000000001</v>
      </c>
      <c r="C55" s="9">
        <f>B55-B18</f>
        <v>1.0181</v>
      </c>
      <c r="D55" s="10">
        <f t="shared" si="2"/>
        <v>6.3512969225949991</v>
      </c>
    </row>
    <row r="56" spans="1:4" x14ac:dyDescent="0.25">
      <c r="A56" s="8">
        <v>36</v>
      </c>
      <c r="B56" s="9">
        <v>1.3128</v>
      </c>
      <c r="C56" s="9">
        <f>B56-B18</f>
        <v>1.2731999999999999</v>
      </c>
      <c r="D56" s="10">
        <f t="shared" si="2"/>
        <v>8.1029069784799983</v>
      </c>
    </row>
    <row r="57" spans="1:4" x14ac:dyDescent="0.25">
      <c r="A57" s="8">
        <v>37</v>
      </c>
      <c r="B57" s="9">
        <v>1.1228</v>
      </c>
      <c r="C57" s="9">
        <f>B57-B18</f>
        <v>1.0831999999999999</v>
      </c>
      <c r="D57" s="10">
        <f t="shared" si="2"/>
        <v>6.7953349964799994</v>
      </c>
    </row>
    <row r="58" spans="1:4" x14ac:dyDescent="0.25">
      <c r="A58" s="8">
        <v>38</v>
      </c>
      <c r="B58" s="9">
        <v>0.99860000000000004</v>
      </c>
      <c r="C58" s="9">
        <f>B58-B18</f>
        <v>0.95900000000000007</v>
      </c>
      <c r="D58" s="10">
        <f t="shared" si="2"/>
        <v>5.9499419995</v>
      </c>
    </row>
    <row r="59" spans="1:4" x14ac:dyDescent="0.25">
      <c r="A59" s="8">
        <v>39</v>
      </c>
      <c r="B59" s="9">
        <v>0.91620000000000001</v>
      </c>
      <c r="C59" s="9">
        <f>B59-B18</f>
        <v>0.87660000000000005</v>
      </c>
      <c r="D59" s="10">
        <f t="shared" si="2"/>
        <v>5.3931465606200009</v>
      </c>
    </row>
    <row r="60" spans="1:4" x14ac:dyDescent="0.25">
      <c r="A60" s="8">
        <v>40</v>
      </c>
      <c r="B60" s="9">
        <v>1.8694</v>
      </c>
      <c r="C60" s="9">
        <f>B60-B18</f>
        <v>1.8297999999999999</v>
      </c>
      <c r="D60" s="10">
        <f t="shared" si="2"/>
        <v>12.032930725579998</v>
      </c>
    </row>
    <row r="61" spans="1:4" x14ac:dyDescent="0.25">
      <c r="A61" s="8">
        <v>41</v>
      </c>
      <c r="B61" s="9">
        <v>1.5516000000000001</v>
      </c>
      <c r="C61" s="9">
        <f>B61-B18</f>
        <v>1.512</v>
      </c>
      <c r="D61" s="10">
        <f t="shared" si="2"/>
        <v>9.7708426880000001</v>
      </c>
    </row>
    <row r="62" spans="1:4" x14ac:dyDescent="0.25">
      <c r="A62" s="8">
        <v>42</v>
      </c>
      <c r="B62" s="9">
        <v>1.6518999999999999</v>
      </c>
      <c r="C62" s="9">
        <f>B62-B18</f>
        <v>1.6122999999999998</v>
      </c>
      <c r="D62" s="10">
        <f t="shared" si="2"/>
        <v>10.479549433954997</v>
      </c>
    </row>
    <row r="63" spans="1:4" x14ac:dyDescent="0.25">
      <c r="A63" s="8">
        <v>43</v>
      </c>
      <c r="B63" s="9">
        <v>1.1006</v>
      </c>
      <c r="C63" s="9">
        <f>B63-B18</f>
        <v>1.0609999999999999</v>
      </c>
      <c r="D63" s="10">
        <f t="shared" si="2"/>
        <v>6.643683779499999</v>
      </c>
    </row>
    <row r="64" spans="1:4" x14ac:dyDescent="0.25">
      <c r="A64" s="8">
        <v>44</v>
      </c>
      <c r="B64" s="9">
        <v>1.056</v>
      </c>
      <c r="C64" s="9">
        <f>B64-B18</f>
        <v>1.0164</v>
      </c>
      <c r="D64" s="10">
        <f t="shared" si="2"/>
        <v>6.3397286559199992</v>
      </c>
    </row>
    <row r="65" spans="1:4" x14ac:dyDescent="0.25">
      <c r="A65" s="8">
        <v>45</v>
      </c>
      <c r="B65" s="9">
        <v>1.2866</v>
      </c>
      <c r="C65" s="9">
        <f>B65-B18</f>
        <v>1.2469999999999999</v>
      </c>
      <c r="D65" s="10">
        <f t="shared" si="2"/>
        <v>7.921571855499999</v>
      </c>
    </row>
    <row r="66" spans="1:4" x14ac:dyDescent="0.25">
      <c r="A66" s="8">
        <v>46</v>
      </c>
      <c r="B66" s="9">
        <v>1.9296</v>
      </c>
      <c r="C66" s="9">
        <f>B66-B18</f>
        <v>1.89</v>
      </c>
      <c r="D66" s="10">
        <f t="shared" si="2"/>
        <v>12.466881949999998</v>
      </c>
    </row>
    <row r="67" spans="1:4" x14ac:dyDescent="0.25">
      <c r="A67" s="8">
        <v>47</v>
      </c>
      <c r="B67" s="9">
        <v>1.0202</v>
      </c>
      <c r="C67" s="9">
        <f>B67-B18</f>
        <v>0.98060000000000003</v>
      </c>
      <c r="D67" s="10">
        <f t="shared" si="2"/>
        <v>6.0964360982199999</v>
      </c>
    </row>
    <row r="68" spans="1:4" x14ac:dyDescent="0.25">
      <c r="A68" s="8">
        <v>48</v>
      </c>
      <c r="B68" s="9">
        <v>1.7161</v>
      </c>
      <c r="C68" s="9">
        <f>B68-B18</f>
        <v>1.6764999999999999</v>
      </c>
      <c r="D68" s="10">
        <f t="shared" si="2"/>
        <v>10.935707613874998</v>
      </c>
    </row>
    <row r="69" spans="1:4" x14ac:dyDescent="0.25">
      <c r="A69" s="8">
        <v>49</v>
      </c>
      <c r="B69" s="9">
        <v>1.8453999999999999</v>
      </c>
      <c r="C69" s="9">
        <f>B69-B18</f>
        <v>1.8057999999999998</v>
      </c>
      <c r="D69" s="10">
        <f t="shared" si="2"/>
        <v>11.860410896779996</v>
      </c>
    </row>
    <row r="70" spans="1:4" x14ac:dyDescent="0.25">
      <c r="A70" s="8">
        <v>50</v>
      </c>
      <c r="B70" s="9">
        <v>1.2021999999999999</v>
      </c>
      <c r="C70" s="9">
        <f>B70-B18</f>
        <v>1.1625999999999999</v>
      </c>
      <c r="D70" s="10">
        <f t="shared" si="2"/>
        <v>7.3396592430199989</v>
      </c>
    </row>
    <row r="71" spans="1:4" x14ac:dyDescent="0.25">
      <c r="A71" s="8">
        <v>51</v>
      </c>
      <c r="B71" s="9">
        <v>3.4205000000000001</v>
      </c>
      <c r="C71" s="9">
        <f>B71-B18</f>
        <v>3.3809</v>
      </c>
      <c r="D71" s="10">
        <f t="shared" si="2"/>
        <v>23.767874951995001</v>
      </c>
    </row>
    <row r="72" spans="1:4" x14ac:dyDescent="0.25">
      <c r="A72" s="8">
        <v>52</v>
      </c>
      <c r="B72" s="9">
        <v>1.746</v>
      </c>
      <c r="C72" s="9">
        <f>B72-B18</f>
        <v>1.7063999999999999</v>
      </c>
      <c r="D72" s="10">
        <f t="shared" si="2"/>
        <v>11.148828969919997</v>
      </c>
    </row>
    <row r="73" spans="1:4" x14ac:dyDescent="0.25">
      <c r="A73" s="8">
        <v>53</v>
      </c>
      <c r="B73" s="9">
        <v>3.6987999999999999</v>
      </c>
      <c r="C73" s="9">
        <f>B73-B18</f>
        <v>3.6591999999999998</v>
      </c>
      <c r="D73" s="10">
        <f t="shared" si="2"/>
        <v>25.995305761279997</v>
      </c>
    </row>
    <row r="74" spans="1:4" x14ac:dyDescent="0.25">
      <c r="A74" s="8">
        <v>54</v>
      </c>
      <c r="B74" s="9">
        <v>0.86460000000000004</v>
      </c>
      <c r="C74" s="9">
        <f>B74-B18</f>
        <v>0.82500000000000007</v>
      </c>
      <c r="D74" s="10">
        <f t="shared" si="2"/>
        <v>5.0461296874999997</v>
      </c>
    </row>
    <row r="75" spans="1:4" x14ac:dyDescent="0.25">
      <c r="A75" s="8">
        <v>55</v>
      </c>
      <c r="B75" s="9">
        <v>0.85429999999999995</v>
      </c>
      <c r="C75" s="9">
        <f>B75-B18</f>
        <v>0.81469999999999998</v>
      </c>
      <c r="D75" s="10">
        <f t="shared" si="2"/>
        <v>4.9770135135549989</v>
      </c>
    </row>
    <row r="76" spans="1:4" x14ac:dyDescent="0.25">
      <c r="A76" s="8">
        <v>56</v>
      </c>
      <c r="B76" s="9">
        <v>1.1334</v>
      </c>
      <c r="C76" s="9">
        <f>B76-B18</f>
        <v>1.0937999999999999</v>
      </c>
      <c r="D76" s="10">
        <f t="shared" si="2"/>
        <v>6.867828306379999</v>
      </c>
    </row>
    <row r="77" spans="1:4" x14ac:dyDescent="0.25">
      <c r="A77" s="8">
        <v>57</v>
      </c>
      <c r="B77" s="9">
        <v>1.7133</v>
      </c>
      <c r="C77" s="9">
        <f>B77-B18</f>
        <v>1.6737</v>
      </c>
      <c r="D77" s="10">
        <f t="shared" si="2"/>
        <v>10.915771689754999</v>
      </c>
    </row>
    <row r="78" spans="1:4" x14ac:dyDescent="0.25">
      <c r="A78" s="8">
        <v>58</v>
      </c>
      <c r="B78" s="11" t="s">
        <v>12</v>
      </c>
      <c r="C78" s="16" t="s">
        <v>58</v>
      </c>
      <c r="D78" s="10">
        <f t="shared" si="2"/>
        <v>7.6522545279999994</v>
      </c>
    </row>
    <row r="79" spans="1:4" x14ac:dyDescent="0.25">
      <c r="A79" s="8">
        <v>59</v>
      </c>
      <c r="B79" s="9">
        <v>1.3371999999999999</v>
      </c>
      <c r="C79" s="9">
        <f>B79-B18</f>
        <v>1.2975999999999999</v>
      </c>
      <c r="D79" s="10">
        <f t="shared" si="2"/>
        <v>8.2720796595199975</v>
      </c>
    </row>
    <row r="80" spans="1:4" x14ac:dyDescent="0.25">
      <c r="A80" s="8">
        <v>60</v>
      </c>
      <c r="B80" s="9">
        <v>0.98640000000000005</v>
      </c>
      <c r="C80" s="9">
        <f>B80-B18</f>
        <v>0.94680000000000009</v>
      </c>
      <c r="D80" s="10">
        <f t="shared" si="2"/>
        <v>5.8672987224800002</v>
      </c>
    </row>
    <row r="81" spans="1:4" x14ac:dyDescent="0.25">
      <c r="A81" s="8">
        <v>61</v>
      </c>
      <c r="B81" s="9">
        <v>0.89729999999999999</v>
      </c>
      <c r="C81" s="9">
        <f>B81-B18</f>
        <v>0.85770000000000002</v>
      </c>
      <c r="D81" s="10">
        <f t="shared" si="2"/>
        <v>5.2658935249549996</v>
      </c>
    </row>
    <row r="82" spans="1:4" x14ac:dyDescent="0.25">
      <c r="A82" s="8">
        <v>62</v>
      </c>
      <c r="B82" s="11" t="s">
        <v>14</v>
      </c>
      <c r="C82" s="16" t="s">
        <v>60</v>
      </c>
      <c r="D82" s="10">
        <f t="shared" si="2"/>
        <v>7.552309518875</v>
      </c>
    </row>
    <row r="83" spans="1:4" x14ac:dyDescent="0.25">
      <c r="A83" s="8">
        <v>63</v>
      </c>
      <c r="B83" s="9">
        <v>1.1221000000000001</v>
      </c>
      <c r="C83" s="9">
        <f>B83-B18</f>
        <v>1.0825</v>
      </c>
      <c r="D83" s="10">
        <f t="shared" si="2"/>
        <v>6.7905495968749996</v>
      </c>
    </row>
    <row r="84" spans="1:4" x14ac:dyDescent="0.25">
      <c r="A84" s="8">
        <v>64</v>
      </c>
      <c r="B84" s="9">
        <v>1.7366999999999999</v>
      </c>
      <c r="C84" s="9">
        <f>B84-B18</f>
        <v>1.6970999999999998</v>
      </c>
      <c r="D84" s="10">
        <f t="shared" si="2"/>
        <v>11.082494504194997</v>
      </c>
    </row>
    <row r="85" spans="1:4" x14ac:dyDescent="0.25">
      <c r="A85" s="8">
        <v>65</v>
      </c>
      <c r="B85" s="9">
        <v>1.607</v>
      </c>
      <c r="C85" s="9">
        <f>B85-B18</f>
        <v>1.5673999999999999</v>
      </c>
      <c r="D85" s="10">
        <f t="shared" ref="D85:D109" si="3">(0.2395*C85*C85)+(6.3176*C85)-(0.3289)</f>
        <v>10.161696131019998</v>
      </c>
    </row>
    <row r="86" spans="1:4" x14ac:dyDescent="0.25">
      <c r="A86" s="8">
        <v>66</v>
      </c>
      <c r="B86" s="9">
        <v>1.8194999999999999</v>
      </c>
      <c r="C86" s="9">
        <f>B86-B18</f>
        <v>1.7798999999999998</v>
      </c>
      <c r="D86" s="10">
        <f t="shared" si="3"/>
        <v>11.674542780394997</v>
      </c>
    </row>
    <row r="87" spans="1:4" x14ac:dyDescent="0.25">
      <c r="A87" s="8">
        <v>67</v>
      </c>
      <c r="B87" s="11" t="s">
        <v>13</v>
      </c>
      <c r="C87" s="12" t="s">
        <v>54</v>
      </c>
      <c r="D87" s="10">
        <f t="shared" si="3"/>
        <v>12.563711948619998</v>
      </c>
    </row>
    <row r="88" spans="1:4" x14ac:dyDescent="0.25">
      <c r="A88" s="8">
        <v>68</v>
      </c>
      <c r="B88" s="9">
        <v>3.9639000000000002</v>
      </c>
      <c r="C88" s="9">
        <f>B88-B18</f>
        <v>3.9243000000000001</v>
      </c>
      <c r="D88" s="10">
        <f t="shared" si="3"/>
        <v>28.151588932354997</v>
      </c>
    </row>
    <row r="89" spans="1:4" x14ac:dyDescent="0.25">
      <c r="A89" s="8">
        <v>69</v>
      </c>
      <c r="B89" s="9">
        <v>1.1800999999999999</v>
      </c>
      <c r="C89" s="9">
        <f>B89-B18</f>
        <v>1.1404999999999998</v>
      </c>
      <c r="D89" s="10">
        <f t="shared" si="3"/>
        <v>7.1878500898749991</v>
      </c>
    </row>
    <row r="90" spans="1:4" x14ac:dyDescent="0.25">
      <c r="A90" s="8">
        <v>70</v>
      </c>
      <c r="B90" s="9">
        <v>1.3541000000000001</v>
      </c>
      <c r="C90" s="9">
        <f>B90-B18</f>
        <v>1.3145</v>
      </c>
      <c r="D90" s="10">
        <f t="shared" si="3"/>
        <v>8.3894197048749994</v>
      </c>
    </row>
    <row r="91" spans="1:4" x14ac:dyDescent="0.25">
      <c r="A91" s="8">
        <v>71</v>
      </c>
      <c r="B91" s="11" t="s">
        <v>17</v>
      </c>
      <c r="C91" s="12" t="s">
        <v>59</v>
      </c>
      <c r="D91" s="10">
        <f t="shared" si="3"/>
        <v>12.019262849194998</v>
      </c>
    </row>
    <row r="92" spans="1:4" x14ac:dyDescent="0.25">
      <c r="A92" s="8">
        <v>72</v>
      </c>
      <c r="B92" s="9">
        <v>2.9769000000000001</v>
      </c>
      <c r="C92" s="9">
        <f>B92-B18</f>
        <v>2.9373</v>
      </c>
      <c r="D92" s="10">
        <f t="shared" si="3"/>
        <v>20.294128123954998</v>
      </c>
    </row>
    <row r="93" spans="1:4" x14ac:dyDescent="0.25">
      <c r="A93" s="8">
        <v>73</v>
      </c>
      <c r="B93" s="9">
        <v>1.8583000000000001</v>
      </c>
      <c r="C93" s="9">
        <f>B93-B18</f>
        <v>1.8187</v>
      </c>
      <c r="D93" s="10">
        <f t="shared" si="3"/>
        <v>11.953106010754999</v>
      </c>
    </row>
    <row r="94" spans="1:4" x14ac:dyDescent="0.25">
      <c r="A94" s="8">
        <v>74</v>
      </c>
      <c r="B94" s="9">
        <v>1.9515</v>
      </c>
      <c r="C94" s="9">
        <f>B94-B18</f>
        <v>1.9118999999999999</v>
      </c>
      <c r="D94" s="10">
        <f t="shared" si="3"/>
        <v>12.625178545594999</v>
      </c>
    </row>
    <row r="95" spans="1:4" x14ac:dyDescent="0.25">
      <c r="A95" s="8">
        <v>75</v>
      </c>
      <c r="B95" s="9">
        <v>1.6756</v>
      </c>
      <c r="C95" s="9">
        <f>B95-B18</f>
        <v>1.6359999999999999</v>
      </c>
      <c r="D95" s="10">
        <f t="shared" si="3"/>
        <v>10.647714391999997</v>
      </c>
    </row>
    <row r="96" spans="1:4" x14ac:dyDescent="0.25">
      <c r="A96" s="8">
        <v>76</v>
      </c>
      <c r="B96" s="9">
        <v>3.198</v>
      </c>
      <c r="C96" s="9">
        <f>B96-B18</f>
        <v>3.1583999999999999</v>
      </c>
      <c r="D96" s="10">
        <f t="shared" si="3"/>
        <v>22.013737829119997</v>
      </c>
    </row>
    <row r="97" spans="1:4" x14ac:dyDescent="0.25">
      <c r="A97" s="8">
        <v>77</v>
      </c>
      <c r="B97" s="9">
        <v>3.9621</v>
      </c>
      <c r="C97" s="9">
        <f>B97-B18</f>
        <v>3.9224999999999999</v>
      </c>
      <c r="D97" s="10">
        <f t="shared" si="3"/>
        <v>28.136834496874997</v>
      </c>
    </row>
    <row r="98" spans="1:4" x14ac:dyDescent="0.25">
      <c r="A98" s="8">
        <v>78</v>
      </c>
      <c r="B98" s="11" t="s">
        <v>15</v>
      </c>
      <c r="C98" s="12" t="s">
        <v>57</v>
      </c>
      <c r="D98" s="10">
        <f t="shared" si="3"/>
        <v>12.659180816619999</v>
      </c>
    </row>
    <row r="99" spans="1:4" x14ac:dyDescent="0.25">
      <c r="A99" s="8">
        <v>79</v>
      </c>
      <c r="B99" s="9">
        <v>1.1698</v>
      </c>
      <c r="C99" s="9">
        <f>B99-B18</f>
        <v>1.1301999999999999</v>
      </c>
      <c r="D99" s="10">
        <f t="shared" si="3"/>
        <v>7.117177333579999</v>
      </c>
    </row>
    <row r="100" spans="1:4" x14ac:dyDescent="0.25">
      <c r="A100" s="8">
        <v>80</v>
      </c>
      <c r="B100" s="11" t="s">
        <v>18</v>
      </c>
      <c r="C100" s="12" t="s">
        <v>56</v>
      </c>
      <c r="D100" s="10">
        <f t="shared" si="3"/>
        <v>13.109438378754998</v>
      </c>
    </row>
    <row r="101" spans="1:4" x14ac:dyDescent="0.25">
      <c r="A101" s="8">
        <v>81</v>
      </c>
      <c r="B101" s="9">
        <v>1.8082</v>
      </c>
      <c r="C101" s="9">
        <f>B101-B18</f>
        <v>1.7685999999999999</v>
      </c>
      <c r="D101" s="10">
        <f t="shared" si="3"/>
        <v>11.593550417419998</v>
      </c>
    </row>
    <row r="102" spans="1:4" x14ac:dyDescent="0.25">
      <c r="A102" s="8">
        <v>82</v>
      </c>
      <c r="B102" s="9">
        <v>1.3149</v>
      </c>
      <c r="C102" s="9">
        <f>B102-B18</f>
        <v>1.2752999999999999</v>
      </c>
      <c r="D102" s="10">
        <f t="shared" si="3"/>
        <v>8.117455706554999</v>
      </c>
    </row>
    <row r="103" spans="1:4" x14ac:dyDescent="0.25">
      <c r="A103" s="8">
        <v>83</v>
      </c>
      <c r="B103" s="9">
        <v>3.0103</v>
      </c>
      <c r="C103" s="9">
        <f>B103-B18</f>
        <v>2.9706999999999999</v>
      </c>
      <c r="D103" s="10">
        <f t="shared" si="3"/>
        <v>20.552395828354996</v>
      </c>
    </row>
    <row r="104" spans="1:4" x14ac:dyDescent="0.25">
      <c r="A104" s="8">
        <v>84</v>
      </c>
      <c r="B104" s="9">
        <v>1.7694000000000001</v>
      </c>
      <c r="C104" s="9">
        <f>B104-B18</f>
        <v>1.7298</v>
      </c>
      <c r="D104" s="10">
        <f t="shared" si="3"/>
        <v>11.315918305579999</v>
      </c>
    </row>
    <row r="105" spans="1:4" x14ac:dyDescent="0.25">
      <c r="A105" s="8">
        <v>85</v>
      </c>
      <c r="B105" s="9">
        <v>3.2930000000000001</v>
      </c>
      <c r="C105" s="9">
        <f>B105-B18</f>
        <v>3.2534000000000001</v>
      </c>
      <c r="D105" s="10">
        <f t="shared" si="3"/>
        <v>22.759794308619998</v>
      </c>
    </row>
    <row r="106" spans="1:4" x14ac:dyDescent="0.25">
      <c r="A106" s="8">
        <v>86</v>
      </c>
      <c r="B106" s="11" t="s">
        <v>16</v>
      </c>
      <c r="C106" s="12" t="s">
        <v>55</v>
      </c>
      <c r="D106" s="10">
        <f t="shared" si="3"/>
        <v>19.507946510079996</v>
      </c>
    </row>
    <row r="107" spans="1:4" x14ac:dyDescent="0.25">
      <c r="A107" s="8">
        <v>87</v>
      </c>
      <c r="B107" s="9">
        <v>2.7793999999999999</v>
      </c>
      <c r="C107" s="17">
        <f>B107-B18</f>
        <v>2.7397999999999998</v>
      </c>
      <c r="D107" s="10">
        <f t="shared" si="3"/>
        <v>18.777868197579995</v>
      </c>
    </row>
    <row r="108" spans="1:4" x14ac:dyDescent="0.25">
      <c r="A108" s="8">
        <v>88</v>
      </c>
      <c r="B108" s="9">
        <v>1.8464</v>
      </c>
      <c r="C108" s="9">
        <f>B108-B18</f>
        <v>1.8068</v>
      </c>
      <c r="D108" s="10">
        <f t="shared" si="3"/>
        <v>11.867593714479998</v>
      </c>
    </row>
    <row r="109" spans="1:4" x14ac:dyDescent="0.25">
      <c r="A109" s="13">
        <v>89</v>
      </c>
      <c r="B109" s="14">
        <v>1.2358</v>
      </c>
      <c r="C109" s="14">
        <f>B109-B18</f>
        <v>1.1961999999999999</v>
      </c>
      <c r="D109" s="15">
        <f t="shared" si="3"/>
        <v>7.5709123383799994</v>
      </c>
    </row>
  </sheetData>
  <pageMargins left="0.7" right="0.7" top="0.75" bottom="0.75" header="0.3" footer="0.3"/>
  <pageSetup paperSize="9" orientation="portrait" horizontalDpi="0" verticalDpi="0" r:id="rId1"/>
  <ignoredErrors>
    <ignoredError sqref="J6 K5:L5 K7 J2 I1 I5 B78:C78 B82:C82 B87:C87 B91:C91 B98:C98 B100:C100 B106:C106" numberStoredAsText="1"/>
  </ignoredErrors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105"/>
  <sheetViews>
    <sheetView topLeftCell="A4" workbookViewId="0">
      <selection activeCell="A108" sqref="A108"/>
    </sheetView>
  </sheetViews>
  <sheetFormatPr defaultRowHeight="15" x14ac:dyDescent="0.25"/>
  <sheetData>
    <row r="1" spans="1:12" x14ac:dyDescent="0.25">
      <c r="A1">
        <v>1.5619000000000001</v>
      </c>
      <c r="B1">
        <v>1.4525999999999999</v>
      </c>
      <c r="C1">
        <v>0.93189999999999995</v>
      </c>
      <c r="D1">
        <v>2.2783000000000002</v>
      </c>
      <c r="E1">
        <v>1.1869000000000001</v>
      </c>
      <c r="F1">
        <v>1.5819000000000001</v>
      </c>
      <c r="G1">
        <v>1.7650999999999999</v>
      </c>
      <c r="H1">
        <v>0.84770000000000001</v>
      </c>
      <c r="I1">
        <v>2.9584000000000001</v>
      </c>
      <c r="J1">
        <v>1.8028</v>
      </c>
      <c r="K1">
        <v>1.2189000000000001</v>
      </c>
      <c r="L1">
        <v>1.8645</v>
      </c>
    </row>
    <row r="2" spans="1:12" x14ac:dyDescent="0.25">
      <c r="A2">
        <v>0.79800000000000004</v>
      </c>
      <c r="B2">
        <v>3.2483</v>
      </c>
      <c r="C2">
        <v>0.91690000000000005</v>
      </c>
      <c r="D2">
        <v>1.8903000000000001</v>
      </c>
      <c r="E2">
        <v>1.1189</v>
      </c>
      <c r="F2">
        <v>1.6707000000000001</v>
      </c>
      <c r="G2">
        <v>1.3018000000000001</v>
      </c>
      <c r="H2">
        <v>1.2401</v>
      </c>
      <c r="I2">
        <v>1.6540999999999999</v>
      </c>
      <c r="J2">
        <v>2.3035000000000001</v>
      </c>
      <c r="K2">
        <v>1.8116000000000001</v>
      </c>
      <c r="L2">
        <v>1.7041999999999999</v>
      </c>
    </row>
    <row r="3" spans="1:12" x14ac:dyDescent="0.25">
      <c r="A3">
        <v>0.50700000000000001</v>
      </c>
      <c r="B3">
        <v>3.4590999999999998</v>
      </c>
      <c r="C3">
        <v>1.8727</v>
      </c>
      <c r="D3">
        <v>1.2994000000000001</v>
      </c>
      <c r="E3">
        <v>1.1244000000000001</v>
      </c>
      <c r="F3">
        <v>1.7814000000000001</v>
      </c>
      <c r="G3">
        <v>1.6049</v>
      </c>
      <c r="H3">
        <v>1.7275</v>
      </c>
      <c r="I3">
        <v>0.89700000000000002</v>
      </c>
      <c r="J3">
        <v>1.9608000000000001</v>
      </c>
      <c r="K3">
        <v>1.5726</v>
      </c>
      <c r="L3">
        <v>1.8222</v>
      </c>
    </row>
    <row r="4" spans="1:12" x14ac:dyDescent="0.25">
      <c r="A4">
        <v>0.2848</v>
      </c>
      <c r="B4">
        <v>1.5908</v>
      </c>
      <c r="C4">
        <v>3.5638000000000001</v>
      </c>
      <c r="D4">
        <v>0.81969999999999998</v>
      </c>
      <c r="E4">
        <v>0.87460000000000004</v>
      </c>
      <c r="F4">
        <v>2.5969000000000002</v>
      </c>
      <c r="G4">
        <v>1.6258999999999999</v>
      </c>
      <c r="H4">
        <v>0.93869999999999998</v>
      </c>
      <c r="I4">
        <v>2.8534000000000002</v>
      </c>
      <c r="J4">
        <v>3.3597000000000001</v>
      </c>
      <c r="K4">
        <v>1.1821999999999999</v>
      </c>
      <c r="L4">
        <v>1.6871</v>
      </c>
    </row>
    <row r="5" spans="1:12" x14ac:dyDescent="0.25">
      <c r="A5">
        <v>0.16250000000000001</v>
      </c>
      <c r="B5">
        <v>3.1926000000000001</v>
      </c>
      <c r="C5">
        <v>1.6335</v>
      </c>
      <c r="D5">
        <v>1.5833999999999999</v>
      </c>
      <c r="E5">
        <v>1.9562999999999999</v>
      </c>
      <c r="F5">
        <v>1.5412999999999999</v>
      </c>
      <c r="G5">
        <v>1.5773999999999999</v>
      </c>
      <c r="H5">
        <v>1.4871000000000001</v>
      </c>
      <c r="I5">
        <v>0.88449999999999995</v>
      </c>
      <c r="J5">
        <v>1.5602</v>
      </c>
      <c r="K5">
        <v>1.6104000000000001</v>
      </c>
    </row>
    <row r="6" spans="1:12" x14ac:dyDescent="0.25">
      <c r="A6">
        <v>6.2100000000000002E-2</v>
      </c>
      <c r="B6">
        <v>1.3201000000000001</v>
      </c>
      <c r="C6">
        <v>0.82740000000000002</v>
      </c>
      <c r="D6">
        <v>1.6823999999999999</v>
      </c>
      <c r="E6">
        <v>3.1922000000000001</v>
      </c>
      <c r="F6">
        <v>3.4809999999999999</v>
      </c>
      <c r="G6">
        <v>1.3692</v>
      </c>
      <c r="H6">
        <v>0.92100000000000004</v>
      </c>
      <c r="I6">
        <v>1.5754999999999999</v>
      </c>
      <c r="J6">
        <v>1.3341000000000001</v>
      </c>
      <c r="K6">
        <v>1.4391</v>
      </c>
    </row>
    <row r="7" spans="1:12" x14ac:dyDescent="0.25">
      <c r="A7">
        <v>3.9E-2</v>
      </c>
      <c r="B7">
        <v>1.5802</v>
      </c>
      <c r="C7">
        <v>0.84509999999999996</v>
      </c>
      <c r="D7">
        <v>1.9056999999999999</v>
      </c>
      <c r="E7">
        <v>3.4796999999999998</v>
      </c>
      <c r="F7">
        <v>1.0464</v>
      </c>
      <c r="G7">
        <v>1.4625999999999999</v>
      </c>
      <c r="H7">
        <v>1.6731</v>
      </c>
      <c r="I7">
        <v>1.671</v>
      </c>
      <c r="J7">
        <v>1.6304000000000001</v>
      </c>
      <c r="K7">
        <v>1.3058000000000001</v>
      </c>
    </row>
    <row r="8" spans="1:12" x14ac:dyDescent="0.25">
      <c r="A8">
        <v>3.6400000000000002E-2</v>
      </c>
      <c r="B8">
        <v>0.90939999999999999</v>
      </c>
      <c r="C8">
        <v>1.6508</v>
      </c>
      <c r="D8">
        <v>1.0073000000000001</v>
      </c>
      <c r="E8">
        <v>3.9367000000000001</v>
      </c>
      <c r="F8">
        <v>1.0326</v>
      </c>
      <c r="G8">
        <v>1.4235</v>
      </c>
      <c r="H8">
        <v>0.90949999999999998</v>
      </c>
      <c r="I8">
        <v>2.2883</v>
      </c>
      <c r="J8">
        <v>1.0108999999999999</v>
      </c>
      <c r="K8">
        <v>1.4171</v>
      </c>
    </row>
    <row r="12" spans="1:12" x14ac:dyDescent="0.25">
      <c r="B12" t="s">
        <v>7</v>
      </c>
      <c r="C12" t="s">
        <v>8</v>
      </c>
      <c r="D12" t="s">
        <v>9</v>
      </c>
      <c r="E12" t="s">
        <v>11</v>
      </c>
    </row>
    <row r="13" spans="1:12" x14ac:dyDescent="0.25">
      <c r="A13" t="s">
        <v>0</v>
      </c>
      <c r="B13">
        <v>1.5619000000000001</v>
      </c>
      <c r="C13">
        <f>B13-B19</f>
        <v>1.5229000000000001</v>
      </c>
      <c r="D13">
        <v>800</v>
      </c>
    </row>
    <row r="14" spans="1:12" x14ac:dyDescent="0.25">
      <c r="A14" t="s">
        <v>1</v>
      </c>
      <c r="B14">
        <v>0.79800000000000004</v>
      </c>
      <c r="C14">
        <f>B14-B19</f>
        <v>0.75900000000000001</v>
      </c>
      <c r="D14">
        <v>400</v>
      </c>
      <c r="E14">
        <f>(374.48*C14*C14)+(215.7*C14)+(19.883)</f>
        <v>399.33011287999994</v>
      </c>
    </row>
    <row r="15" spans="1:12" x14ac:dyDescent="0.25">
      <c r="A15" t="s">
        <v>2</v>
      </c>
      <c r="B15">
        <v>0.50700000000000001</v>
      </c>
      <c r="C15">
        <f>B15-B19</f>
        <v>0.46800000000000003</v>
      </c>
      <c r="D15">
        <v>200</v>
      </c>
      <c r="E15">
        <f t="shared" ref="E15:E20" si="0">(374.48*C15*C15)+(215.7*C15)+(19.883)</f>
        <v>202.85070752000004</v>
      </c>
    </row>
    <row r="16" spans="1:12" x14ac:dyDescent="0.25">
      <c r="A16" t="s">
        <v>3</v>
      </c>
      <c r="B16">
        <v>0.2848</v>
      </c>
      <c r="C16">
        <f>B16-B19</f>
        <v>0.24579999999999999</v>
      </c>
      <c r="D16">
        <v>100</v>
      </c>
      <c r="E16">
        <f t="shared" si="0"/>
        <v>95.527257827199989</v>
      </c>
    </row>
    <row r="17" spans="1:11" x14ac:dyDescent="0.25">
      <c r="A17" t="s">
        <v>4</v>
      </c>
      <c r="B17">
        <v>0.16250000000000001</v>
      </c>
      <c r="C17">
        <f>B17-B19</f>
        <v>0.1235</v>
      </c>
      <c r="D17">
        <v>50</v>
      </c>
      <c r="E17">
        <f t="shared" si="0"/>
        <v>52.233612579999999</v>
      </c>
    </row>
    <row r="18" spans="1:11" x14ac:dyDescent="0.25">
      <c r="A18" t="s">
        <v>5</v>
      </c>
      <c r="B18">
        <v>6.2100000000000002E-2</v>
      </c>
      <c r="C18">
        <f>B18-B19</f>
        <v>2.3100000000000002E-2</v>
      </c>
      <c r="D18">
        <v>25</v>
      </c>
      <c r="E18">
        <f t="shared" si="0"/>
        <v>25.065496272800001</v>
      </c>
    </row>
    <row r="19" spans="1:11" x14ac:dyDescent="0.25">
      <c r="A19" t="s">
        <v>19</v>
      </c>
      <c r="B19">
        <v>3.9E-2</v>
      </c>
      <c r="C19">
        <f>B19-B19</f>
        <v>0</v>
      </c>
      <c r="E19">
        <f t="shared" si="0"/>
        <v>19.882999999999999</v>
      </c>
    </row>
    <row r="20" spans="1:11" x14ac:dyDescent="0.25">
      <c r="E20">
        <f t="shared" si="0"/>
        <v>19.882999999999999</v>
      </c>
    </row>
    <row r="21" spans="1:11" x14ac:dyDescent="0.25">
      <c r="A21" s="3" t="s">
        <v>27</v>
      </c>
      <c r="B21" s="3" t="s">
        <v>7</v>
      </c>
      <c r="C21" s="3" t="s">
        <v>8</v>
      </c>
      <c r="D21" s="3" t="s">
        <v>11</v>
      </c>
    </row>
    <row r="22" spans="1:11" x14ac:dyDescent="0.25">
      <c r="A22" s="5">
        <v>1</v>
      </c>
      <c r="B22" s="6">
        <v>1.4525999999999999</v>
      </c>
      <c r="C22" s="6">
        <f>B22-B19</f>
        <v>1.4136</v>
      </c>
      <c r="D22" s="7">
        <f t="shared" ref="D22:D53" si="1">(374.48*C22*C22)+(215.7*C22)+(19.883)</f>
        <v>1073.1067822207999</v>
      </c>
    </row>
    <row r="23" spans="1:11" x14ac:dyDescent="0.25">
      <c r="A23" s="8">
        <v>2</v>
      </c>
      <c r="B23" s="9">
        <v>3.2483</v>
      </c>
      <c r="C23" s="9">
        <f>B23-B19</f>
        <v>3.2092999999999998</v>
      </c>
      <c r="D23" s="10">
        <f t="shared" si="1"/>
        <v>4569.1256483751995</v>
      </c>
    </row>
    <row r="24" spans="1:11" x14ac:dyDescent="0.25">
      <c r="A24" s="8">
        <v>3</v>
      </c>
      <c r="B24" s="9">
        <v>3.4590999999999998</v>
      </c>
      <c r="C24" s="9">
        <f>B24-B19</f>
        <v>3.4200999999999997</v>
      </c>
      <c r="D24" s="10">
        <f t="shared" si="1"/>
        <v>5137.9225900647998</v>
      </c>
    </row>
    <row r="25" spans="1:11" x14ac:dyDescent="0.25">
      <c r="A25" s="8">
        <v>4</v>
      </c>
      <c r="B25" s="9">
        <v>1.5908</v>
      </c>
      <c r="C25" s="9">
        <f>B25-B19</f>
        <v>1.5518000000000001</v>
      </c>
      <c r="D25" s="10">
        <f t="shared" si="1"/>
        <v>1256.3852717152001</v>
      </c>
    </row>
    <row r="26" spans="1:11" x14ac:dyDescent="0.25">
      <c r="A26" s="8">
        <v>5</v>
      </c>
      <c r="B26" s="9">
        <v>3.1926000000000001</v>
      </c>
      <c r="C26" s="9">
        <f>B26-B19</f>
        <v>3.1536</v>
      </c>
      <c r="D26" s="10">
        <f t="shared" si="1"/>
        <v>4424.3903796607992</v>
      </c>
    </row>
    <row r="27" spans="1:11" x14ac:dyDescent="0.25">
      <c r="A27" s="8">
        <v>6</v>
      </c>
      <c r="B27" s="9">
        <v>1.3201000000000001</v>
      </c>
      <c r="C27" s="9">
        <f>B27-B19</f>
        <v>1.2811000000000001</v>
      </c>
      <c r="D27" s="10">
        <f t="shared" si="1"/>
        <v>910.81929080080022</v>
      </c>
      <c r="H27" s="4"/>
      <c r="I27" s="4" t="s">
        <v>65</v>
      </c>
      <c r="J27" s="4"/>
      <c r="K27" s="4"/>
    </row>
    <row r="28" spans="1:11" x14ac:dyDescent="0.25">
      <c r="A28" s="8">
        <v>7</v>
      </c>
      <c r="B28" s="9">
        <v>1.5802</v>
      </c>
      <c r="C28" s="9">
        <f>B28-B19</f>
        <v>1.5412000000000001</v>
      </c>
      <c r="D28" s="10">
        <f t="shared" si="1"/>
        <v>1241.8212253312001</v>
      </c>
    </row>
    <row r="29" spans="1:11" x14ac:dyDescent="0.25">
      <c r="A29" s="8">
        <v>8</v>
      </c>
      <c r="B29" s="9">
        <v>0.90939999999999999</v>
      </c>
      <c r="C29" s="9">
        <f>B29-B19</f>
        <v>0.87039999999999995</v>
      </c>
      <c r="D29" s="10">
        <f t="shared" si="1"/>
        <v>491.33288999679991</v>
      </c>
      <c r="H29" t="s">
        <v>39</v>
      </c>
    </row>
    <row r="30" spans="1:11" x14ac:dyDescent="0.25">
      <c r="A30" s="8">
        <v>9</v>
      </c>
      <c r="B30" s="9">
        <v>0.93189999999999995</v>
      </c>
      <c r="C30" s="9">
        <f>B30-B19</f>
        <v>0.89289999999999992</v>
      </c>
      <c r="D30" s="10">
        <f t="shared" si="1"/>
        <v>511.04335313679991</v>
      </c>
    </row>
    <row r="31" spans="1:11" x14ac:dyDescent="0.25">
      <c r="A31" s="8">
        <v>10</v>
      </c>
      <c r="B31" s="9">
        <v>0.91690000000000005</v>
      </c>
      <c r="C31" s="9">
        <f>B31-B19</f>
        <v>0.87790000000000001</v>
      </c>
      <c r="D31" s="10">
        <f t="shared" si="1"/>
        <v>497.86091537679999</v>
      </c>
    </row>
    <row r="32" spans="1:11" x14ac:dyDescent="0.25">
      <c r="A32" s="8">
        <v>11</v>
      </c>
      <c r="B32" s="9">
        <v>1.8727</v>
      </c>
      <c r="C32" s="9">
        <f>B32-B19</f>
        <v>1.8337000000000001</v>
      </c>
      <c r="D32" s="10">
        <f t="shared" si="1"/>
        <v>1674.5844967912001</v>
      </c>
    </row>
    <row r="33" spans="1:4" x14ac:dyDescent="0.25">
      <c r="A33" s="8">
        <v>12</v>
      </c>
      <c r="B33" s="9">
        <v>3.5638000000000001</v>
      </c>
      <c r="C33" s="9">
        <f>B33-B19</f>
        <v>3.5247999999999999</v>
      </c>
      <c r="D33" s="10">
        <f t="shared" si="1"/>
        <v>5432.8024081792</v>
      </c>
    </row>
    <row r="34" spans="1:4" x14ac:dyDescent="0.25">
      <c r="A34" s="8">
        <v>13</v>
      </c>
      <c r="B34" s="9">
        <v>1.6335</v>
      </c>
      <c r="C34" s="9">
        <f>B34-B19</f>
        <v>1.5945</v>
      </c>
      <c r="D34" s="10">
        <f t="shared" si="1"/>
        <v>1315.9059300200001</v>
      </c>
    </row>
    <row r="35" spans="1:4" x14ac:dyDescent="0.25">
      <c r="A35" s="8">
        <v>14</v>
      </c>
      <c r="B35" s="9">
        <v>0.82740000000000002</v>
      </c>
      <c r="C35" s="9">
        <f>B35-B19</f>
        <v>0.78839999999999999</v>
      </c>
      <c r="D35" s="10">
        <f t="shared" si="1"/>
        <v>422.70812122879994</v>
      </c>
    </row>
    <row r="36" spans="1:4" x14ac:dyDescent="0.25">
      <c r="A36" s="8">
        <v>15</v>
      </c>
      <c r="B36" s="9">
        <v>0.84509999999999996</v>
      </c>
      <c r="C36" s="9">
        <f>B36-B19</f>
        <v>0.80609999999999993</v>
      </c>
      <c r="D36" s="10">
        <f t="shared" si="1"/>
        <v>437.09482920079989</v>
      </c>
    </row>
    <row r="37" spans="1:4" x14ac:dyDescent="0.25">
      <c r="A37" s="8">
        <v>16</v>
      </c>
      <c r="B37" s="9">
        <v>1.6508</v>
      </c>
      <c r="C37" s="9">
        <f>B37-B19</f>
        <v>1.6118000000000001</v>
      </c>
      <c r="D37" s="10">
        <f t="shared" si="1"/>
        <v>1340.4095673952004</v>
      </c>
    </row>
    <row r="38" spans="1:4" x14ac:dyDescent="0.25">
      <c r="A38" s="8">
        <v>17</v>
      </c>
      <c r="B38" s="9">
        <v>2.2783000000000002</v>
      </c>
      <c r="C38" s="9">
        <f>B38-B19</f>
        <v>2.2393000000000001</v>
      </c>
      <c r="D38" s="10">
        <f t="shared" si="1"/>
        <v>2380.7166722152001</v>
      </c>
    </row>
    <row r="39" spans="1:4" x14ac:dyDescent="0.25">
      <c r="A39" s="8">
        <v>18</v>
      </c>
      <c r="B39" s="9">
        <v>1.8903000000000001</v>
      </c>
      <c r="C39" s="9">
        <f>B39-B19</f>
        <v>1.8513000000000002</v>
      </c>
      <c r="D39" s="10">
        <f t="shared" si="1"/>
        <v>1702.6680916712005</v>
      </c>
    </row>
    <row r="40" spans="1:4" x14ac:dyDescent="0.25">
      <c r="A40" s="8">
        <v>19</v>
      </c>
      <c r="B40" s="9">
        <v>1.2994000000000001</v>
      </c>
      <c r="C40" s="9">
        <f>B40-B19</f>
        <v>1.2604000000000002</v>
      </c>
      <c r="D40" s="10">
        <f t="shared" si="1"/>
        <v>886.65326375680024</v>
      </c>
    </row>
    <row r="41" spans="1:4" x14ac:dyDescent="0.25">
      <c r="A41" s="8">
        <v>20</v>
      </c>
      <c r="B41" s="9">
        <v>0.81969999999999998</v>
      </c>
      <c r="C41" s="9">
        <f>B41-B19</f>
        <v>0.78069999999999995</v>
      </c>
      <c r="D41" s="10">
        <f t="shared" si="1"/>
        <v>416.52273765519993</v>
      </c>
    </row>
    <row r="42" spans="1:4" x14ac:dyDescent="0.25">
      <c r="A42" s="8">
        <v>21</v>
      </c>
      <c r="B42" s="9">
        <v>1.5833999999999999</v>
      </c>
      <c r="C42" s="9">
        <f>B42-B19</f>
        <v>1.5444</v>
      </c>
      <c r="D42" s="10">
        <f t="shared" si="1"/>
        <v>1246.2090508928</v>
      </c>
    </row>
    <row r="43" spans="1:4" x14ac:dyDescent="0.25">
      <c r="A43" s="8">
        <v>22</v>
      </c>
      <c r="B43" s="9">
        <v>1.6823999999999999</v>
      </c>
      <c r="C43" s="9">
        <f>B43-B19</f>
        <v>1.6434</v>
      </c>
      <c r="D43" s="10">
        <f t="shared" si="1"/>
        <v>1385.7463179488</v>
      </c>
    </row>
    <row r="44" spans="1:4" x14ac:dyDescent="0.25">
      <c r="A44" s="8">
        <v>23</v>
      </c>
      <c r="B44" s="9">
        <v>1.9056999999999999</v>
      </c>
      <c r="C44" s="9">
        <f>B44-B19</f>
        <v>1.8667</v>
      </c>
      <c r="D44" s="10">
        <f t="shared" si="1"/>
        <v>1727.4315479272</v>
      </c>
    </row>
    <row r="45" spans="1:4" x14ac:dyDescent="0.25">
      <c r="A45" s="8">
        <v>24</v>
      </c>
      <c r="B45" s="9">
        <v>1.0073000000000001</v>
      </c>
      <c r="C45" s="9">
        <f>B45-B19</f>
        <v>0.96830000000000005</v>
      </c>
      <c r="D45" s="10">
        <f t="shared" si="1"/>
        <v>579.85958920720009</v>
      </c>
    </row>
    <row r="46" spans="1:4" x14ac:dyDescent="0.25">
      <c r="A46" s="8">
        <v>25</v>
      </c>
      <c r="B46" s="9">
        <v>1.1869000000000001</v>
      </c>
      <c r="C46" s="9">
        <f>B46-B19</f>
        <v>1.1479000000000001</v>
      </c>
      <c r="D46" s="10">
        <f t="shared" si="1"/>
        <v>760.92774305680018</v>
      </c>
    </row>
    <row r="47" spans="1:4" x14ac:dyDescent="0.25">
      <c r="A47" s="8">
        <v>26</v>
      </c>
      <c r="B47" s="9">
        <v>1.1189</v>
      </c>
      <c r="C47" s="9">
        <f>B47-B19</f>
        <v>1.0799000000000001</v>
      </c>
      <c r="D47" s="10">
        <f t="shared" si="1"/>
        <v>689.53001806480017</v>
      </c>
    </row>
    <row r="48" spans="1:4" x14ac:dyDescent="0.25">
      <c r="A48" s="8">
        <v>27</v>
      </c>
      <c r="B48" s="9">
        <v>1.1244000000000001</v>
      </c>
      <c r="C48" s="9">
        <f>B48-B19</f>
        <v>1.0854000000000001</v>
      </c>
      <c r="D48" s="10">
        <f t="shared" si="1"/>
        <v>695.17610655680028</v>
      </c>
    </row>
    <row r="49" spans="1:4" x14ac:dyDescent="0.25">
      <c r="A49" s="8">
        <v>28</v>
      </c>
      <c r="B49" s="9">
        <v>0.87460000000000004</v>
      </c>
      <c r="C49" s="9">
        <f>B49-B19</f>
        <v>0.83560000000000001</v>
      </c>
      <c r="D49" s="10">
        <f t="shared" si="1"/>
        <v>461.5941017728</v>
      </c>
    </row>
    <row r="50" spans="1:4" x14ac:dyDescent="0.25">
      <c r="A50" s="8">
        <v>29</v>
      </c>
      <c r="B50" s="9">
        <v>1.9562999999999999</v>
      </c>
      <c r="C50" s="9">
        <f>B50-B19</f>
        <v>1.9173</v>
      </c>
      <c r="D50" s="10">
        <f t="shared" si="1"/>
        <v>1810.0478033192001</v>
      </c>
    </row>
    <row r="51" spans="1:4" x14ac:dyDescent="0.25">
      <c r="A51" s="8">
        <v>30</v>
      </c>
      <c r="B51" s="9">
        <v>3.1922000000000001</v>
      </c>
      <c r="C51" s="9">
        <f>B51-B19</f>
        <v>3.1532</v>
      </c>
      <c r="D51" s="10">
        <f t="shared" si="1"/>
        <v>4423.3593914752</v>
      </c>
    </row>
    <row r="52" spans="1:4" x14ac:dyDescent="0.25">
      <c r="A52" s="8">
        <v>31</v>
      </c>
      <c r="B52" s="9">
        <v>3.4796999999999998</v>
      </c>
      <c r="C52" s="9">
        <f>B52-B19</f>
        <v>3.4406999999999996</v>
      </c>
      <c r="D52" s="10">
        <f t="shared" si="1"/>
        <v>5195.2921971751994</v>
      </c>
    </row>
    <row r="53" spans="1:4" x14ac:dyDescent="0.25">
      <c r="A53" s="8">
        <v>32</v>
      </c>
      <c r="B53" s="9">
        <v>3.9367000000000001</v>
      </c>
      <c r="C53" s="9">
        <f>B53-B19</f>
        <v>3.8976999999999999</v>
      </c>
      <c r="D53" s="10">
        <f t="shared" si="1"/>
        <v>6549.7414997992</v>
      </c>
    </row>
    <row r="54" spans="1:4" x14ac:dyDescent="0.25">
      <c r="A54" s="8">
        <v>33</v>
      </c>
      <c r="B54" s="9">
        <v>1.5819000000000001</v>
      </c>
      <c r="C54" s="9">
        <f>B54-B19</f>
        <v>1.5429000000000002</v>
      </c>
      <c r="D54" s="10">
        <f t="shared" ref="D54:D85" si="2">(374.48*C54*C54)+(215.7*C54)+(19.883)</f>
        <v>1244.1513027368003</v>
      </c>
    </row>
    <row r="55" spans="1:4" x14ac:dyDescent="0.25">
      <c r="A55" s="8">
        <v>34</v>
      </c>
      <c r="B55" s="9">
        <v>1.6707000000000001</v>
      </c>
      <c r="C55" s="9">
        <f>B55-B19</f>
        <v>1.6317000000000002</v>
      </c>
      <c r="D55" s="10">
        <f t="shared" si="2"/>
        <v>1368.8730524072002</v>
      </c>
    </row>
    <row r="56" spans="1:4" x14ac:dyDescent="0.25">
      <c r="A56" s="8">
        <v>35</v>
      </c>
      <c r="B56" s="9">
        <v>1.7814000000000001</v>
      </c>
      <c r="C56" s="9">
        <f>B56-B19</f>
        <v>1.7424000000000002</v>
      </c>
      <c r="D56" s="10">
        <f t="shared" si="2"/>
        <v>1532.6241419648006</v>
      </c>
    </row>
    <row r="57" spans="1:4" x14ac:dyDescent="0.25">
      <c r="A57" s="8">
        <v>36</v>
      </c>
      <c r="B57" s="9">
        <v>2.5969000000000002</v>
      </c>
      <c r="C57" s="9">
        <f>B57-B19</f>
        <v>2.5579000000000001</v>
      </c>
      <c r="D57" s="10">
        <f t="shared" si="2"/>
        <v>3021.7894004968002</v>
      </c>
    </row>
    <row r="58" spans="1:4" x14ac:dyDescent="0.25">
      <c r="A58" s="8">
        <v>37</v>
      </c>
      <c r="B58" s="9">
        <v>1.5412999999999999</v>
      </c>
      <c r="C58" s="9">
        <f>B58-B19</f>
        <v>1.5023</v>
      </c>
      <c r="D58" s="10">
        <f t="shared" si="2"/>
        <v>1189.0950029992002</v>
      </c>
    </row>
    <row r="59" spans="1:4" x14ac:dyDescent="0.25">
      <c r="A59" s="8">
        <v>38</v>
      </c>
      <c r="B59" s="9">
        <v>3.4809999999999999</v>
      </c>
      <c r="C59" s="9">
        <f>B59-B19</f>
        <v>3.4419999999999997</v>
      </c>
      <c r="D59" s="10">
        <f t="shared" si="2"/>
        <v>5198.923270719999</v>
      </c>
    </row>
    <row r="60" spans="1:4" x14ac:dyDescent="0.25">
      <c r="A60" s="8">
        <v>39</v>
      </c>
      <c r="B60" s="9">
        <v>1.0464</v>
      </c>
      <c r="C60" s="9">
        <f>B60-B19</f>
        <v>1.0074000000000001</v>
      </c>
      <c r="D60" s="10">
        <f t="shared" si="2"/>
        <v>617.22199052480005</v>
      </c>
    </row>
    <row r="61" spans="1:4" x14ac:dyDescent="0.25">
      <c r="A61" s="8">
        <v>40</v>
      </c>
      <c r="B61" s="9">
        <v>1.0326</v>
      </c>
      <c r="C61" s="9">
        <f>B61-B19</f>
        <v>0.99359999999999993</v>
      </c>
      <c r="D61" s="10">
        <f t="shared" si="2"/>
        <v>603.90451470079995</v>
      </c>
    </row>
    <row r="62" spans="1:4" x14ac:dyDescent="0.25">
      <c r="A62" s="8">
        <v>41</v>
      </c>
      <c r="B62" s="9">
        <v>1.7650999999999999</v>
      </c>
      <c r="C62" s="9">
        <f>B62-B19</f>
        <v>1.7261</v>
      </c>
      <c r="D62" s="10">
        <f t="shared" si="2"/>
        <v>1507.9364247208002</v>
      </c>
    </row>
    <row r="63" spans="1:4" x14ac:dyDescent="0.25">
      <c r="A63" s="8">
        <v>42</v>
      </c>
      <c r="B63" s="9">
        <v>1.3018000000000001</v>
      </c>
      <c r="C63" s="9">
        <f>B63-B19</f>
        <v>1.2628000000000001</v>
      </c>
      <c r="D63" s="10">
        <f t="shared" si="2"/>
        <v>889.43867480320023</v>
      </c>
    </row>
    <row r="64" spans="1:4" x14ac:dyDescent="0.25">
      <c r="A64" s="8">
        <v>43</v>
      </c>
      <c r="B64" s="9">
        <v>1.6049</v>
      </c>
      <c r="C64" s="9">
        <f>B64-B19</f>
        <v>1.5659000000000001</v>
      </c>
      <c r="D64" s="10">
        <f t="shared" si="2"/>
        <v>1275.8886214888</v>
      </c>
    </row>
    <row r="65" spans="1:4" x14ac:dyDescent="0.25">
      <c r="A65" s="8">
        <v>44</v>
      </c>
      <c r="B65" s="9">
        <v>1.6258999999999999</v>
      </c>
      <c r="C65" s="9">
        <f>B65-B19</f>
        <v>1.5869</v>
      </c>
      <c r="D65" s="10">
        <f t="shared" si="2"/>
        <v>1305.2121929128002</v>
      </c>
    </row>
    <row r="66" spans="1:4" x14ac:dyDescent="0.25">
      <c r="A66" s="8">
        <v>45</v>
      </c>
      <c r="B66" s="9">
        <v>1.5773999999999999</v>
      </c>
      <c r="C66" s="9">
        <f>B66-B19</f>
        <v>1.5384</v>
      </c>
      <c r="D66" s="10">
        <f t="shared" si="2"/>
        <v>1237.9881692288002</v>
      </c>
    </row>
    <row r="67" spans="1:4" x14ac:dyDescent="0.25">
      <c r="A67" s="8">
        <v>46</v>
      </c>
      <c r="B67" s="9">
        <v>1.3692</v>
      </c>
      <c r="C67" s="9">
        <f>B67-B19</f>
        <v>1.3302</v>
      </c>
      <c r="D67" s="10">
        <f t="shared" si="2"/>
        <v>969.42405033920022</v>
      </c>
    </row>
    <row r="68" spans="1:4" x14ac:dyDescent="0.25">
      <c r="A68" s="8">
        <v>47</v>
      </c>
      <c r="B68" s="9">
        <v>1.4625999999999999</v>
      </c>
      <c r="C68" s="9">
        <f>B68-B19</f>
        <v>1.4236</v>
      </c>
      <c r="D68" s="10">
        <f t="shared" si="2"/>
        <v>1085.8885287808</v>
      </c>
    </row>
    <row r="69" spans="1:4" x14ac:dyDescent="0.25">
      <c r="A69" s="8">
        <v>48</v>
      </c>
      <c r="B69" s="9">
        <v>1.4235</v>
      </c>
      <c r="C69" s="9">
        <f>B69-B19</f>
        <v>1.3845000000000001</v>
      </c>
      <c r="D69" s="10">
        <f t="shared" si="2"/>
        <v>1036.3379868200002</v>
      </c>
    </row>
    <row r="70" spans="1:4" x14ac:dyDescent="0.25">
      <c r="A70" s="8">
        <v>49</v>
      </c>
      <c r="B70" s="9">
        <v>0.84770000000000001</v>
      </c>
      <c r="C70" s="9">
        <f>B70-B19</f>
        <v>0.80869999999999997</v>
      </c>
      <c r="D70" s="10">
        <f t="shared" si="2"/>
        <v>439.2278959912</v>
      </c>
    </row>
    <row r="71" spans="1:4" x14ac:dyDescent="0.25">
      <c r="A71" s="8">
        <v>50</v>
      </c>
      <c r="B71" s="9">
        <v>1.2401</v>
      </c>
      <c r="C71" s="9">
        <f>B71-B19</f>
        <v>1.2011000000000001</v>
      </c>
      <c r="D71" s="10">
        <f t="shared" si="2"/>
        <v>819.20055032080006</v>
      </c>
    </row>
    <row r="72" spans="1:4" x14ac:dyDescent="0.25">
      <c r="A72" s="8">
        <v>51</v>
      </c>
      <c r="B72" s="9">
        <v>1.7275</v>
      </c>
      <c r="C72" s="9">
        <f>B72-B19</f>
        <v>1.6885000000000001</v>
      </c>
      <c r="D72" s="10">
        <f t="shared" si="2"/>
        <v>1451.7470069800004</v>
      </c>
    </row>
    <row r="73" spans="1:4" x14ac:dyDescent="0.25">
      <c r="A73" s="8">
        <v>52</v>
      </c>
      <c r="B73" s="9">
        <v>0.93869999999999998</v>
      </c>
      <c r="C73" s="9">
        <f>B73-B19</f>
        <v>0.89969999999999994</v>
      </c>
      <c r="D73" s="10">
        <f t="shared" si="2"/>
        <v>517.07490450319995</v>
      </c>
    </row>
    <row r="74" spans="1:4" x14ac:dyDescent="0.25">
      <c r="A74" s="8">
        <v>53</v>
      </c>
      <c r="B74" s="9">
        <v>1.4871000000000001</v>
      </c>
      <c r="C74" s="9">
        <f>B74-B19</f>
        <v>1.4481000000000002</v>
      </c>
      <c r="D74" s="10">
        <f t="shared" si="2"/>
        <v>1117.5203370728002</v>
      </c>
    </row>
    <row r="75" spans="1:4" x14ac:dyDescent="0.25">
      <c r="A75" s="8">
        <v>54</v>
      </c>
      <c r="B75" s="9">
        <v>0.92100000000000004</v>
      </c>
      <c r="C75" s="9">
        <f>B75-B19</f>
        <v>0.88200000000000001</v>
      </c>
      <c r="D75" s="10">
        <f t="shared" si="2"/>
        <v>501.44737951999997</v>
      </c>
    </row>
    <row r="76" spans="1:4" x14ac:dyDescent="0.25">
      <c r="A76" s="8">
        <v>55</v>
      </c>
      <c r="B76" s="9">
        <v>1.6731</v>
      </c>
      <c r="C76" s="9">
        <f>B76-B19</f>
        <v>1.6341000000000001</v>
      </c>
      <c r="D76" s="10">
        <f t="shared" si="2"/>
        <v>1372.3258766888005</v>
      </c>
    </row>
    <row r="77" spans="1:4" x14ac:dyDescent="0.25">
      <c r="A77" s="8">
        <v>56</v>
      </c>
      <c r="B77" s="9">
        <v>0.90949999999999998</v>
      </c>
      <c r="C77" s="9">
        <f>B77-B19</f>
        <v>0.87049999999999994</v>
      </c>
      <c r="D77" s="10">
        <f t="shared" si="2"/>
        <v>491.41965321999993</v>
      </c>
    </row>
    <row r="78" spans="1:4" x14ac:dyDescent="0.25">
      <c r="A78" s="8">
        <v>57</v>
      </c>
      <c r="B78" s="9">
        <v>2.9584000000000001</v>
      </c>
      <c r="C78" s="9">
        <f>B78-B19</f>
        <v>2.9194</v>
      </c>
      <c r="D78" s="10">
        <f t="shared" si="2"/>
        <v>3841.2518088928</v>
      </c>
    </row>
    <row r="79" spans="1:4" x14ac:dyDescent="0.25">
      <c r="A79" s="8">
        <v>58</v>
      </c>
      <c r="B79" s="9">
        <v>1.6540999999999999</v>
      </c>
      <c r="C79" s="9">
        <f>B79-B19</f>
        <v>1.6151</v>
      </c>
      <c r="D79" s="10">
        <f t="shared" si="2"/>
        <v>1345.1091287848001</v>
      </c>
    </row>
    <row r="80" spans="1:4" x14ac:dyDescent="0.25">
      <c r="A80" s="8">
        <v>59</v>
      </c>
      <c r="B80" s="9">
        <v>0.89700000000000002</v>
      </c>
      <c r="C80" s="9">
        <f>B80-B19</f>
        <v>0.85799999999999998</v>
      </c>
      <c r="D80" s="10">
        <f t="shared" si="2"/>
        <v>480.63229471999995</v>
      </c>
    </row>
    <row r="81" spans="1:4" x14ac:dyDescent="0.25">
      <c r="A81" s="8">
        <v>60</v>
      </c>
      <c r="B81" s="9">
        <v>2.8534000000000002</v>
      </c>
      <c r="C81" s="9">
        <f>B81-B19</f>
        <v>2.8144</v>
      </c>
      <c r="D81" s="10">
        <f t="shared" si="2"/>
        <v>3593.1479993727999</v>
      </c>
    </row>
    <row r="82" spans="1:4" x14ac:dyDescent="0.25">
      <c r="A82" s="8">
        <v>61</v>
      </c>
      <c r="B82" s="9">
        <v>0.88449999999999995</v>
      </c>
      <c r="C82" s="9">
        <f>B82-B19</f>
        <v>0.84549999999999992</v>
      </c>
      <c r="D82" s="10">
        <f t="shared" si="2"/>
        <v>469.96196121999986</v>
      </c>
    </row>
    <row r="83" spans="1:4" x14ac:dyDescent="0.25">
      <c r="A83" s="8">
        <v>62</v>
      </c>
      <c r="B83" s="9">
        <v>1.5754999999999999</v>
      </c>
      <c r="C83" s="9">
        <f>B83-B19</f>
        <v>1.5365</v>
      </c>
      <c r="D83" s="10">
        <f t="shared" si="2"/>
        <v>1235.39051098</v>
      </c>
    </row>
    <row r="84" spans="1:4" x14ac:dyDescent="0.25">
      <c r="A84" s="8">
        <v>63</v>
      </c>
      <c r="B84" s="9">
        <v>1.671</v>
      </c>
      <c r="C84" s="9">
        <f>B84-B19</f>
        <v>1.6320000000000001</v>
      </c>
      <c r="D84" s="10">
        <f t="shared" si="2"/>
        <v>1369.3044195200002</v>
      </c>
    </row>
    <row r="85" spans="1:4" x14ac:dyDescent="0.25">
      <c r="A85" s="8">
        <v>64</v>
      </c>
      <c r="B85" s="9">
        <v>2.2883</v>
      </c>
      <c r="C85" s="9">
        <f>B85-B19</f>
        <v>2.2492999999999999</v>
      </c>
      <c r="D85" s="10">
        <f t="shared" si="2"/>
        <v>2399.6825814951999</v>
      </c>
    </row>
    <row r="86" spans="1:4" x14ac:dyDescent="0.25">
      <c r="A86" s="8">
        <v>65</v>
      </c>
      <c r="B86" s="9">
        <v>1.8028</v>
      </c>
      <c r="C86" s="9">
        <f>B86-B19</f>
        <v>1.7638</v>
      </c>
      <c r="D86" s="10">
        <f t="shared" ref="D86:D105" si="3">(374.48*C86*C86)+(215.7*C86)+(19.883)</f>
        <v>1565.3383599712001</v>
      </c>
    </row>
    <row r="87" spans="1:4" x14ac:dyDescent="0.25">
      <c r="A87" s="8">
        <v>66</v>
      </c>
      <c r="B87" s="9">
        <v>2.3035000000000001</v>
      </c>
      <c r="C87" s="9">
        <f>B87-B19</f>
        <v>2.2645</v>
      </c>
      <c r="D87" s="10">
        <f t="shared" si="3"/>
        <v>2428.6542044199996</v>
      </c>
    </row>
    <row r="88" spans="1:4" x14ac:dyDescent="0.25">
      <c r="A88" s="8">
        <v>67</v>
      </c>
      <c r="B88" s="9">
        <v>1.9608000000000001</v>
      </c>
      <c r="C88" s="9">
        <f>B88-B19</f>
        <v>1.9218000000000002</v>
      </c>
      <c r="D88" s="10">
        <f t="shared" si="3"/>
        <v>1817.4879510752003</v>
      </c>
    </row>
    <row r="89" spans="1:4" x14ac:dyDescent="0.25">
      <c r="A89" s="8">
        <v>68</v>
      </c>
      <c r="B89" s="9">
        <v>3.3597000000000001</v>
      </c>
      <c r="C89" s="9">
        <f>B89-B19</f>
        <v>3.3207</v>
      </c>
      <c r="D89" s="10">
        <f t="shared" si="3"/>
        <v>4865.5671085351996</v>
      </c>
    </row>
    <row r="90" spans="1:4" x14ac:dyDescent="0.25">
      <c r="A90" s="8">
        <v>69</v>
      </c>
      <c r="B90" s="9">
        <v>1.5602</v>
      </c>
      <c r="C90" s="9">
        <f>B90-B19</f>
        <v>1.5212000000000001</v>
      </c>
      <c r="D90" s="10">
        <f t="shared" si="3"/>
        <v>1214.5710742912001</v>
      </c>
    </row>
    <row r="91" spans="1:4" x14ac:dyDescent="0.25">
      <c r="A91" s="8">
        <v>70</v>
      </c>
      <c r="B91" s="9">
        <v>1.3341000000000001</v>
      </c>
      <c r="C91" s="9">
        <f>B91-B19</f>
        <v>1.2951000000000001</v>
      </c>
      <c r="D91" s="10">
        <f t="shared" si="3"/>
        <v>927.34538606480021</v>
      </c>
    </row>
    <row r="92" spans="1:4" x14ac:dyDescent="0.25">
      <c r="A92" s="8">
        <v>71</v>
      </c>
      <c r="B92" s="9">
        <v>1.6304000000000001</v>
      </c>
      <c r="C92" s="9">
        <f>B92-B19</f>
        <v>1.5914000000000001</v>
      </c>
      <c r="D92" s="10">
        <f t="shared" si="3"/>
        <v>1311.5387869408003</v>
      </c>
    </row>
    <row r="93" spans="1:4" x14ac:dyDescent="0.25">
      <c r="A93" s="8">
        <v>72</v>
      </c>
      <c r="B93" s="9">
        <v>1.0108999999999999</v>
      </c>
      <c r="C93" s="9">
        <f>B93-B19</f>
        <v>0.97189999999999988</v>
      </c>
      <c r="D93" s="10">
        <f t="shared" si="3"/>
        <v>583.25174715279991</v>
      </c>
    </row>
    <row r="94" spans="1:4" x14ac:dyDescent="0.25">
      <c r="A94" s="8">
        <v>73</v>
      </c>
      <c r="B94" s="9">
        <v>1.2189000000000001</v>
      </c>
      <c r="C94" s="9">
        <f>B94-B19</f>
        <v>1.1799000000000002</v>
      </c>
      <c r="D94" s="10">
        <f t="shared" si="3"/>
        <v>795.72500846480034</v>
      </c>
    </row>
    <row r="95" spans="1:4" x14ac:dyDescent="0.25">
      <c r="A95" s="8">
        <v>74</v>
      </c>
      <c r="B95" s="9">
        <v>1.8116000000000001</v>
      </c>
      <c r="C95" s="9">
        <f>B95-B19</f>
        <v>1.7726000000000002</v>
      </c>
      <c r="D95" s="10">
        <f t="shared" si="3"/>
        <v>1578.8904574048004</v>
      </c>
    </row>
    <row r="96" spans="1:4" x14ac:dyDescent="0.25">
      <c r="A96" s="8">
        <v>75</v>
      </c>
      <c r="B96" s="9">
        <v>1.5726</v>
      </c>
      <c r="C96" s="9">
        <f>B96-B19</f>
        <v>1.5336000000000001</v>
      </c>
      <c r="D96" s="10">
        <f t="shared" si="3"/>
        <v>1231.4308769408001</v>
      </c>
    </row>
    <row r="97" spans="1:4" x14ac:dyDescent="0.25">
      <c r="A97" s="8">
        <v>76</v>
      </c>
      <c r="B97" s="9">
        <v>1.1821999999999999</v>
      </c>
      <c r="C97" s="9">
        <f>B97-B19</f>
        <v>1.1432</v>
      </c>
      <c r="D97" s="10">
        <f t="shared" si="3"/>
        <v>755.88148875520005</v>
      </c>
    </row>
    <row r="98" spans="1:4" x14ac:dyDescent="0.25">
      <c r="A98" s="8">
        <v>77</v>
      </c>
      <c r="B98" s="9">
        <v>1.6104000000000001</v>
      </c>
      <c r="C98" s="9">
        <f>B98-B19</f>
        <v>1.5714000000000001</v>
      </c>
      <c r="D98" s="10">
        <f t="shared" si="3"/>
        <v>1283.5366800608003</v>
      </c>
    </row>
    <row r="99" spans="1:4" x14ac:dyDescent="0.25">
      <c r="A99" s="8">
        <v>78</v>
      </c>
      <c r="B99" s="9">
        <v>1.4391</v>
      </c>
      <c r="C99" s="9">
        <f>B99-B19</f>
        <v>1.4001000000000001</v>
      </c>
      <c r="D99" s="10">
        <f t="shared" si="3"/>
        <v>1055.9702281448001</v>
      </c>
    </row>
    <row r="100" spans="1:4" x14ac:dyDescent="0.25">
      <c r="A100" s="8">
        <v>79</v>
      </c>
      <c r="B100" s="9">
        <v>1.3058000000000001</v>
      </c>
      <c r="C100" s="9">
        <f>B100-B19</f>
        <v>1.2668000000000001</v>
      </c>
      <c r="D100" s="10">
        <f t="shared" si="3"/>
        <v>894.09061323520018</v>
      </c>
    </row>
    <row r="101" spans="1:4" x14ac:dyDescent="0.25">
      <c r="A101" s="8">
        <v>80</v>
      </c>
      <c r="B101" s="9">
        <v>1.4171</v>
      </c>
      <c r="C101" s="9">
        <f>B101-B19</f>
        <v>1.3781000000000001</v>
      </c>
      <c r="D101" s="10">
        <f t="shared" si="3"/>
        <v>1028.3364607528001</v>
      </c>
    </row>
    <row r="102" spans="1:4" x14ac:dyDescent="0.25">
      <c r="A102" s="8">
        <v>81</v>
      </c>
      <c r="B102" s="9">
        <v>1.8645</v>
      </c>
      <c r="C102" s="9">
        <f>B102-B19</f>
        <v>1.8255000000000001</v>
      </c>
      <c r="D102" s="10">
        <f t="shared" si="3"/>
        <v>1661.5793196200004</v>
      </c>
    </row>
    <row r="103" spans="1:4" x14ac:dyDescent="0.25">
      <c r="A103" s="8">
        <v>82</v>
      </c>
      <c r="B103" s="9">
        <v>1.7041999999999999</v>
      </c>
      <c r="C103" s="9">
        <f>B103-B19</f>
        <v>1.6652</v>
      </c>
      <c r="D103" s="10">
        <f t="shared" si="3"/>
        <v>1417.4588766592001</v>
      </c>
    </row>
    <row r="104" spans="1:4" x14ac:dyDescent="0.25">
      <c r="A104" s="8">
        <v>83</v>
      </c>
      <c r="B104" s="9">
        <v>1.8222</v>
      </c>
      <c r="C104" s="9">
        <f>B104-B19</f>
        <v>1.7832000000000001</v>
      </c>
      <c r="D104" s="10">
        <f t="shared" si="3"/>
        <v>1595.2915828352004</v>
      </c>
    </row>
    <row r="105" spans="1:4" x14ac:dyDescent="0.25">
      <c r="A105" s="13">
        <v>84</v>
      </c>
      <c r="B105" s="14">
        <v>1.6871</v>
      </c>
      <c r="C105" s="14">
        <f>B105-B19</f>
        <v>1.6481000000000001</v>
      </c>
      <c r="D105" s="15">
        <f t="shared" si="3"/>
        <v>1392.5533322728004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108"/>
  <sheetViews>
    <sheetView topLeftCell="A4" workbookViewId="0">
      <selection activeCell="P13" sqref="P13"/>
    </sheetView>
  </sheetViews>
  <sheetFormatPr defaultRowHeight="15" x14ac:dyDescent="0.25"/>
  <sheetData>
    <row r="1" spans="1:12" x14ac:dyDescent="0.25">
      <c r="A1">
        <v>3.5499999999999997E-2</v>
      </c>
      <c r="B1">
        <v>0.52529999999999999</v>
      </c>
      <c r="C1">
        <v>0.39389999999999997</v>
      </c>
      <c r="D1">
        <v>0.39129999999999998</v>
      </c>
      <c r="E1">
        <v>0.2576</v>
      </c>
      <c r="F1">
        <v>0.69750000000000001</v>
      </c>
      <c r="G1">
        <v>0.77880000000000005</v>
      </c>
      <c r="H1">
        <v>0.57769999999999999</v>
      </c>
      <c r="I1">
        <v>0.5645</v>
      </c>
      <c r="J1">
        <v>0.85270000000000001</v>
      </c>
      <c r="K1">
        <v>0.4698</v>
      </c>
      <c r="L1">
        <v>0.47589999999999999</v>
      </c>
    </row>
    <row r="2" spans="1:12" x14ac:dyDescent="0.25">
      <c r="A2">
        <v>3.32E-2</v>
      </c>
      <c r="B2">
        <v>0.2039</v>
      </c>
      <c r="C2">
        <v>0.34799999999999998</v>
      </c>
      <c r="D2">
        <v>0.2797</v>
      </c>
      <c r="E2">
        <v>0.31130000000000002</v>
      </c>
      <c r="F2">
        <v>1.2357</v>
      </c>
      <c r="G2">
        <v>0.81379999999999997</v>
      </c>
      <c r="H2">
        <v>0.7571</v>
      </c>
      <c r="I2">
        <v>0.34389999999999998</v>
      </c>
      <c r="J2">
        <v>1.0949</v>
      </c>
      <c r="K2">
        <v>0.78969999999999996</v>
      </c>
      <c r="L2">
        <v>0.54300000000000004</v>
      </c>
    </row>
    <row r="3" spans="1:12" x14ac:dyDescent="0.25">
      <c r="A3">
        <v>0.1056</v>
      </c>
      <c r="B3">
        <v>0.26950000000000002</v>
      </c>
      <c r="C3">
        <v>0.78839999999999999</v>
      </c>
      <c r="D3">
        <v>0.28720000000000001</v>
      </c>
      <c r="E3">
        <v>0.2041</v>
      </c>
      <c r="F3">
        <v>0.55289999999999995</v>
      </c>
      <c r="G3">
        <v>0.79690000000000005</v>
      </c>
      <c r="H3">
        <v>0.54620000000000002</v>
      </c>
      <c r="I3">
        <v>0.876</v>
      </c>
      <c r="J3">
        <v>0.53349999999999997</v>
      </c>
      <c r="K3">
        <v>0.3044</v>
      </c>
      <c r="L3">
        <v>0.53200000000000003</v>
      </c>
    </row>
    <row r="4" spans="1:12" x14ac:dyDescent="0.25">
      <c r="A4">
        <v>0.29730000000000001</v>
      </c>
      <c r="B4">
        <v>0.2485</v>
      </c>
      <c r="C4">
        <v>0.4829</v>
      </c>
      <c r="D4">
        <v>0.30930000000000002</v>
      </c>
      <c r="E4">
        <v>0.27429999999999999</v>
      </c>
      <c r="F4">
        <v>0.60360000000000003</v>
      </c>
      <c r="G4">
        <v>0.60429999999999995</v>
      </c>
      <c r="H4">
        <v>0.75190000000000001</v>
      </c>
      <c r="I4">
        <v>0.55020000000000002</v>
      </c>
      <c r="J4">
        <v>1.1778999999999999</v>
      </c>
      <c r="K4">
        <v>0.45960000000000001</v>
      </c>
      <c r="L4">
        <v>0.40629999999999999</v>
      </c>
    </row>
    <row r="5" spans="1:12" x14ac:dyDescent="0.25">
      <c r="A5">
        <v>0.65100000000000002</v>
      </c>
      <c r="B5">
        <v>0.53390000000000004</v>
      </c>
      <c r="C5">
        <v>0.54210000000000003</v>
      </c>
      <c r="D5">
        <v>0.2112</v>
      </c>
      <c r="E5">
        <v>0.49220000000000003</v>
      </c>
      <c r="F5">
        <v>0.79530000000000001</v>
      </c>
      <c r="G5">
        <v>0.67600000000000005</v>
      </c>
      <c r="H5">
        <v>0.58330000000000004</v>
      </c>
      <c r="I5">
        <v>0.46820000000000001</v>
      </c>
      <c r="J5">
        <v>0.31169999999999998</v>
      </c>
      <c r="K5">
        <v>0.36799999999999999</v>
      </c>
      <c r="L5">
        <v>0.56840000000000002</v>
      </c>
    </row>
    <row r="6" spans="1:12" x14ac:dyDescent="0.25">
      <c r="A6">
        <v>1.2142999999999999</v>
      </c>
      <c r="B6">
        <v>0.71399999999999997</v>
      </c>
      <c r="C6">
        <v>0.3286</v>
      </c>
      <c r="D6">
        <v>0.3251</v>
      </c>
      <c r="E6">
        <v>0.85760000000000003</v>
      </c>
      <c r="F6">
        <v>0.77729999999999999</v>
      </c>
      <c r="G6">
        <v>0.3095</v>
      </c>
      <c r="H6">
        <v>0.79479999999999995</v>
      </c>
      <c r="I6">
        <v>0.35620000000000002</v>
      </c>
      <c r="J6">
        <v>0.34110000000000001</v>
      </c>
      <c r="K6">
        <v>1.3871</v>
      </c>
      <c r="L6">
        <v>0.71619999999999995</v>
      </c>
    </row>
    <row r="7" spans="1:12" x14ac:dyDescent="0.25">
      <c r="A7">
        <v>1.9730000000000001</v>
      </c>
      <c r="B7">
        <v>0.27389999999999998</v>
      </c>
      <c r="C7">
        <v>0.54759999999999998</v>
      </c>
      <c r="D7">
        <v>0.66679999999999995</v>
      </c>
      <c r="E7">
        <v>0.2923</v>
      </c>
      <c r="F7">
        <v>0.73750000000000004</v>
      </c>
      <c r="G7">
        <v>0.71509999999999996</v>
      </c>
      <c r="H7">
        <v>0.92449999999999999</v>
      </c>
      <c r="I7">
        <v>0.33129999999999998</v>
      </c>
      <c r="J7">
        <v>0.3488</v>
      </c>
      <c r="K7">
        <v>0.73960000000000004</v>
      </c>
      <c r="L7">
        <v>0.62339999999999995</v>
      </c>
    </row>
    <row r="8" spans="1:12" x14ac:dyDescent="0.25">
      <c r="A8">
        <v>1.0468999999999999</v>
      </c>
      <c r="B8">
        <v>0.41160000000000002</v>
      </c>
      <c r="C8">
        <v>0.50580000000000003</v>
      </c>
      <c r="D8">
        <v>0.26</v>
      </c>
      <c r="E8">
        <v>0.22559999999999999</v>
      </c>
      <c r="F8">
        <v>0.69879999999999998</v>
      </c>
      <c r="G8">
        <v>0.87729999999999997</v>
      </c>
      <c r="H8">
        <v>0.73419999999999996</v>
      </c>
      <c r="I8">
        <v>0.45660000000000001</v>
      </c>
      <c r="J8">
        <v>0.31380000000000002</v>
      </c>
      <c r="K8">
        <v>0.31230000000000002</v>
      </c>
      <c r="L8">
        <v>0.59030000000000005</v>
      </c>
    </row>
    <row r="10" spans="1:12" x14ac:dyDescent="0.25">
      <c r="B10" t="s">
        <v>7</v>
      </c>
      <c r="C10" t="s">
        <v>8</v>
      </c>
      <c r="D10" t="s">
        <v>9</v>
      </c>
      <c r="E10" t="s">
        <v>11</v>
      </c>
    </row>
    <row r="11" spans="1:12" x14ac:dyDescent="0.25">
      <c r="A11" t="s">
        <v>6</v>
      </c>
      <c r="B11">
        <v>3.5499999999999997E-2</v>
      </c>
      <c r="C11">
        <f>B11-B11</f>
        <v>0</v>
      </c>
    </row>
    <row r="12" spans="1:12" x14ac:dyDescent="0.25">
      <c r="A12" t="s">
        <v>20</v>
      </c>
      <c r="B12">
        <v>3.32E-2</v>
      </c>
      <c r="C12">
        <v>3.32E-2</v>
      </c>
    </row>
    <row r="13" spans="1:12" x14ac:dyDescent="0.25">
      <c r="A13" t="s">
        <v>21</v>
      </c>
      <c r="B13">
        <v>0.1056</v>
      </c>
      <c r="C13">
        <f>B13-B11</f>
        <v>7.0099999999999996E-2</v>
      </c>
    </row>
    <row r="14" spans="1:12" x14ac:dyDescent="0.25">
      <c r="A14" t="s">
        <v>22</v>
      </c>
      <c r="B14">
        <v>0.29730000000000001</v>
      </c>
      <c r="C14">
        <f>B14-B11</f>
        <v>0.26180000000000003</v>
      </c>
      <c r="D14">
        <v>20</v>
      </c>
      <c r="E14">
        <f>(234.51*C14*C14)+(73.957*C14)-(21.613)</f>
        <v>13.822079772400002</v>
      </c>
    </row>
    <row r="15" spans="1:12" x14ac:dyDescent="0.25">
      <c r="A15" t="s">
        <v>23</v>
      </c>
      <c r="B15">
        <v>0.65100000000000002</v>
      </c>
      <c r="C15">
        <f>B15-B11</f>
        <v>0.61550000000000005</v>
      </c>
      <c r="D15">
        <v>100</v>
      </c>
      <c r="E15">
        <f t="shared" ref="E15:E17" si="0">(234.51*C15*C15)+(73.957*C15)-(21.613)</f>
        <v>112.74936052750002</v>
      </c>
    </row>
    <row r="16" spans="1:12" x14ac:dyDescent="0.25">
      <c r="A16" t="s">
        <v>24</v>
      </c>
      <c r="B16">
        <v>1.2142999999999999</v>
      </c>
      <c r="C16">
        <f>B16-B11</f>
        <v>1.1787999999999998</v>
      </c>
      <c r="D16">
        <v>400</v>
      </c>
      <c r="E16">
        <f t="shared" si="0"/>
        <v>391.43544097439985</v>
      </c>
    </row>
    <row r="17" spans="1:12" x14ac:dyDescent="0.25">
      <c r="A17" t="s">
        <v>25</v>
      </c>
      <c r="B17">
        <v>1.9730000000000001</v>
      </c>
      <c r="C17">
        <f>B17-B11</f>
        <v>1.9375</v>
      </c>
      <c r="D17">
        <v>1000</v>
      </c>
      <c r="E17">
        <f t="shared" si="0"/>
        <v>1002.0072421875</v>
      </c>
    </row>
    <row r="18" spans="1:12" x14ac:dyDescent="0.25">
      <c r="A18" t="s">
        <v>26</v>
      </c>
      <c r="B18">
        <v>1.0468999999999999</v>
      </c>
      <c r="C18">
        <f>B18-B11</f>
        <v>1.0113999999999999</v>
      </c>
    </row>
    <row r="20" spans="1:12" x14ac:dyDescent="0.25">
      <c r="A20" s="3" t="s">
        <v>27</v>
      </c>
      <c r="B20" s="3" t="s">
        <v>7</v>
      </c>
      <c r="C20" s="3" t="s">
        <v>8</v>
      </c>
      <c r="D20" s="3" t="s">
        <v>11</v>
      </c>
    </row>
    <row r="21" spans="1:12" x14ac:dyDescent="0.25">
      <c r="A21" s="5">
        <v>1</v>
      </c>
      <c r="B21" s="6">
        <v>0.52529999999999999</v>
      </c>
      <c r="C21" s="6">
        <f>B21-B11</f>
        <v>0.48980000000000001</v>
      </c>
      <c r="D21" s="7">
        <f t="shared" ref="D21:D52" si="1">(234.51*C21*C21)+(73.957*C21)-(21.613)</f>
        <v>70.871035020400001</v>
      </c>
    </row>
    <row r="22" spans="1:12" x14ac:dyDescent="0.25">
      <c r="A22" s="8">
        <v>2</v>
      </c>
      <c r="B22" s="9">
        <v>0.3039</v>
      </c>
      <c r="C22" s="9">
        <f>B22-B11</f>
        <v>0.26840000000000003</v>
      </c>
      <c r="D22" s="10">
        <f t="shared" si="1"/>
        <v>15.130821505600004</v>
      </c>
    </row>
    <row r="23" spans="1:12" x14ac:dyDescent="0.25">
      <c r="A23" s="8">
        <v>3</v>
      </c>
      <c r="B23" s="9">
        <v>0.26950000000000002</v>
      </c>
      <c r="C23" s="9">
        <f>B23-B11</f>
        <v>0.23400000000000001</v>
      </c>
      <c r="D23" s="10">
        <f t="shared" si="1"/>
        <v>8.5337675600000011</v>
      </c>
    </row>
    <row r="24" spans="1:12" x14ac:dyDescent="0.25">
      <c r="A24" s="8">
        <v>4</v>
      </c>
      <c r="B24" s="9">
        <v>0.2485</v>
      </c>
      <c r="C24" s="9">
        <f>B24-B11</f>
        <v>0.21299999999999999</v>
      </c>
      <c r="D24" s="10">
        <f t="shared" si="1"/>
        <v>4.779325189999998</v>
      </c>
    </row>
    <row r="25" spans="1:12" x14ac:dyDescent="0.25">
      <c r="A25" s="8">
        <v>5</v>
      </c>
      <c r="B25" s="9">
        <v>0.53390000000000004</v>
      </c>
      <c r="C25" s="9">
        <f>B25-B11</f>
        <v>0.49840000000000007</v>
      </c>
      <c r="D25" s="10">
        <f t="shared" si="1"/>
        <v>73.50005314560002</v>
      </c>
      <c r="J25" s="4" t="s">
        <v>65</v>
      </c>
      <c r="K25" s="4"/>
      <c r="L25" s="4"/>
    </row>
    <row r="26" spans="1:12" x14ac:dyDescent="0.25">
      <c r="A26" s="8">
        <v>6</v>
      </c>
      <c r="B26" s="9">
        <v>0.71399999999999997</v>
      </c>
      <c r="C26" s="9">
        <f>B26-B11</f>
        <v>0.67849999999999999</v>
      </c>
      <c r="D26" s="10">
        <f t="shared" si="1"/>
        <v>136.5263757475</v>
      </c>
    </row>
    <row r="27" spans="1:12" x14ac:dyDescent="0.25">
      <c r="A27" s="8">
        <v>7</v>
      </c>
      <c r="B27" s="9">
        <v>0.27389999999999998</v>
      </c>
      <c r="C27" s="9">
        <f>B27-B11</f>
        <v>0.23839999999999997</v>
      </c>
      <c r="D27" s="10">
        <f t="shared" si="1"/>
        <v>9.3466214655999948</v>
      </c>
      <c r="I27" t="s">
        <v>40</v>
      </c>
    </row>
    <row r="28" spans="1:12" x14ac:dyDescent="0.25">
      <c r="A28" s="8">
        <v>8</v>
      </c>
      <c r="B28" s="9">
        <v>0.41160000000000002</v>
      </c>
      <c r="C28" s="9">
        <f>B28-B11</f>
        <v>0.37610000000000005</v>
      </c>
      <c r="D28" s="10">
        <f t="shared" si="1"/>
        <v>39.373950957100007</v>
      </c>
      <c r="I28" t="s">
        <v>41</v>
      </c>
    </row>
    <row r="29" spans="1:12" x14ac:dyDescent="0.25">
      <c r="A29" s="8">
        <v>9</v>
      </c>
      <c r="B29" s="9">
        <v>0.39389999999999997</v>
      </c>
      <c r="C29" s="9">
        <f>B29-B11</f>
        <v>0.3584</v>
      </c>
      <c r="D29" s="10">
        <f t="shared" si="1"/>
        <v>35.016129625600001</v>
      </c>
      <c r="I29" t="s">
        <v>42</v>
      </c>
    </row>
    <row r="30" spans="1:12" x14ac:dyDescent="0.25">
      <c r="A30" s="8">
        <v>10</v>
      </c>
      <c r="B30" s="9">
        <v>0.34799999999999998</v>
      </c>
      <c r="C30" s="9">
        <f>B30-B11</f>
        <v>0.3125</v>
      </c>
      <c r="D30" s="10">
        <f t="shared" si="1"/>
        <v>24.399929687499998</v>
      </c>
    </row>
    <row r="31" spans="1:12" x14ac:dyDescent="0.25">
      <c r="A31" s="8">
        <v>11</v>
      </c>
      <c r="B31" s="9">
        <v>0.78839999999999999</v>
      </c>
      <c r="C31" s="9">
        <f>B31-B11</f>
        <v>0.75290000000000001</v>
      </c>
      <c r="D31" s="10">
        <f t="shared" si="1"/>
        <v>167.00319102910001</v>
      </c>
    </row>
    <row r="32" spans="1:12" x14ac:dyDescent="0.25">
      <c r="A32" s="8">
        <v>12</v>
      </c>
      <c r="B32" s="9">
        <v>0.4829</v>
      </c>
      <c r="C32" s="9">
        <f>B32-B11</f>
        <v>0.44740000000000002</v>
      </c>
      <c r="D32" s="10">
        <f t="shared" si="1"/>
        <v>58.416468687600002</v>
      </c>
    </row>
    <row r="33" spans="1:4" x14ac:dyDescent="0.25">
      <c r="A33" s="8">
        <v>13</v>
      </c>
      <c r="B33" s="9">
        <v>0.54210000000000003</v>
      </c>
      <c r="C33" s="9">
        <f>B33-B11</f>
        <v>0.50660000000000005</v>
      </c>
      <c r="D33" s="10">
        <f t="shared" si="1"/>
        <v>76.0390974556</v>
      </c>
    </row>
    <row r="34" spans="1:4" x14ac:dyDescent="0.25">
      <c r="A34" s="8">
        <v>14</v>
      </c>
      <c r="B34" s="9">
        <v>0.3286</v>
      </c>
      <c r="C34" s="9">
        <f>B34-B11</f>
        <v>0.29310000000000003</v>
      </c>
      <c r="D34" s="10">
        <f t="shared" si="1"/>
        <v>20.209990321100008</v>
      </c>
    </row>
    <row r="35" spans="1:4" x14ac:dyDescent="0.25">
      <c r="A35" s="8">
        <v>15</v>
      </c>
      <c r="B35" s="9">
        <v>0.54759999999999998</v>
      </c>
      <c r="C35" s="9">
        <f>B35-B11</f>
        <v>0.5121</v>
      </c>
      <c r="D35" s="10">
        <f t="shared" si="1"/>
        <v>77.759785309099982</v>
      </c>
    </row>
    <row r="36" spans="1:4" x14ac:dyDescent="0.25">
      <c r="A36" s="8">
        <v>16</v>
      </c>
      <c r="B36" s="9">
        <v>0.50580000000000003</v>
      </c>
      <c r="C36" s="9">
        <f>B36-B11</f>
        <v>0.47030000000000005</v>
      </c>
      <c r="D36" s="10">
        <f t="shared" si="1"/>
        <v>65.038389025900017</v>
      </c>
    </row>
    <row r="37" spans="1:4" x14ac:dyDescent="0.25">
      <c r="A37" s="8">
        <v>17</v>
      </c>
      <c r="B37" s="9">
        <v>0.39129999999999998</v>
      </c>
      <c r="C37" s="9">
        <f>B37-B11</f>
        <v>0.35580000000000001</v>
      </c>
      <c r="D37" s="10">
        <f t="shared" si="1"/>
        <v>34.388375116399999</v>
      </c>
    </row>
    <row r="38" spans="1:4" x14ac:dyDescent="0.25">
      <c r="A38" s="8">
        <v>18</v>
      </c>
      <c r="B38" s="9">
        <v>0.2797</v>
      </c>
      <c r="C38" s="9">
        <f>B38-B11</f>
        <v>0.2442</v>
      </c>
      <c r="D38" s="10">
        <f t="shared" si="1"/>
        <v>10.431984316399998</v>
      </c>
    </row>
    <row r="39" spans="1:4" x14ac:dyDescent="0.25">
      <c r="A39" s="8">
        <v>19</v>
      </c>
      <c r="B39" s="9">
        <v>0.28720000000000001</v>
      </c>
      <c r="C39" s="9">
        <f>B39-B11</f>
        <v>0.25170000000000003</v>
      </c>
      <c r="D39" s="10">
        <f t="shared" si="1"/>
        <v>11.858863133900009</v>
      </c>
    </row>
    <row r="40" spans="1:4" x14ac:dyDescent="0.25">
      <c r="A40" s="8">
        <v>20</v>
      </c>
      <c r="B40" s="9">
        <v>0.30930000000000002</v>
      </c>
      <c r="C40" s="9">
        <f>B40-B11</f>
        <v>0.27380000000000004</v>
      </c>
      <c r="D40" s="10">
        <f t="shared" si="1"/>
        <v>16.216806444400007</v>
      </c>
    </row>
    <row r="41" spans="1:4" x14ac:dyDescent="0.25">
      <c r="A41" s="8">
        <v>21</v>
      </c>
      <c r="B41" s="9">
        <v>0.31119999999999998</v>
      </c>
      <c r="C41" s="9">
        <f>B41-B11</f>
        <v>0.2757</v>
      </c>
      <c r="D41" s="10">
        <f t="shared" si="1"/>
        <v>16.602164909899997</v>
      </c>
    </row>
    <row r="42" spans="1:4" x14ac:dyDescent="0.25">
      <c r="A42" s="8">
        <v>22</v>
      </c>
      <c r="B42" s="9">
        <v>0.3251</v>
      </c>
      <c r="C42" s="9">
        <f>B42-B11</f>
        <v>0.28960000000000002</v>
      </c>
      <c r="D42" s="10">
        <f t="shared" si="1"/>
        <v>19.472869401600008</v>
      </c>
    </row>
    <row r="43" spans="1:4" x14ac:dyDescent="0.25">
      <c r="A43" s="8">
        <v>23</v>
      </c>
      <c r="B43" s="9">
        <v>0.66679999999999995</v>
      </c>
      <c r="C43" s="9">
        <f>B43-B11</f>
        <v>0.63129999999999997</v>
      </c>
      <c r="D43" s="10">
        <f t="shared" si="1"/>
        <v>118.53759680189998</v>
      </c>
    </row>
    <row r="44" spans="1:4" x14ac:dyDescent="0.25">
      <c r="A44" s="8">
        <v>24</v>
      </c>
      <c r="B44" s="9">
        <v>0.26</v>
      </c>
      <c r="C44" s="9">
        <f>B44-B11</f>
        <v>0.22450000000000001</v>
      </c>
      <c r="D44" s="10">
        <f t="shared" si="1"/>
        <v>6.8097091274999997</v>
      </c>
    </row>
    <row r="45" spans="1:4" x14ac:dyDescent="0.25">
      <c r="A45" s="8">
        <v>25</v>
      </c>
      <c r="B45" s="9">
        <v>0.2576</v>
      </c>
      <c r="C45" s="9">
        <f>B45-B11</f>
        <v>0.22209999999999999</v>
      </c>
      <c r="D45" s="10">
        <f t="shared" si="1"/>
        <v>6.3808551290999951</v>
      </c>
    </row>
    <row r="46" spans="1:4" x14ac:dyDescent="0.25">
      <c r="A46" s="8">
        <v>26</v>
      </c>
      <c r="B46" s="9">
        <v>0.31130000000000002</v>
      </c>
      <c r="C46" s="9">
        <f>B46-B11</f>
        <v>0.27580000000000005</v>
      </c>
      <c r="D46" s="10">
        <f t="shared" si="1"/>
        <v>16.622493836400011</v>
      </c>
    </row>
    <row r="47" spans="1:4" x14ac:dyDescent="0.25">
      <c r="A47" s="8">
        <v>27</v>
      </c>
      <c r="B47" s="9">
        <v>0.30409999999999998</v>
      </c>
      <c r="C47" s="9">
        <f>B47-B11</f>
        <v>0.26860000000000001</v>
      </c>
      <c r="D47" s="10">
        <f t="shared" si="1"/>
        <v>15.170799279600004</v>
      </c>
    </row>
    <row r="48" spans="1:4" x14ac:dyDescent="0.25">
      <c r="A48" s="8">
        <v>28</v>
      </c>
      <c r="B48" s="9">
        <v>0.27429999999999999</v>
      </c>
      <c r="C48" s="9">
        <f>B48-B11</f>
        <v>0.23879999999999998</v>
      </c>
      <c r="D48" s="10">
        <f t="shared" si="1"/>
        <v>9.4209675343999955</v>
      </c>
    </row>
    <row r="49" spans="1:4" x14ac:dyDescent="0.25">
      <c r="A49" s="8">
        <v>29</v>
      </c>
      <c r="B49" s="9">
        <v>0.49220000000000003</v>
      </c>
      <c r="C49" s="9">
        <f>B49-B11</f>
        <v>0.45670000000000005</v>
      </c>
      <c r="D49" s="10">
        <f t="shared" si="1"/>
        <v>61.076059353900007</v>
      </c>
    </row>
    <row r="50" spans="1:4" x14ac:dyDescent="0.25">
      <c r="A50" s="8">
        <v>30</v>
      </c>
      <c r="B50" s="9">
        <v>0.85760000000000003</v>
      </c>
      <c r="C50" s="9">
        <f>B50-B11</f>
        <v>0.82210000000000005</v>
      </c>
      <c r="D50" s="10">
        <f t="shared" si="1"/>
        <v>197.68026032910001</v>
      </c>
    </row>
    <row r="51" spans="1:4" x14ac:dyDescent="0.25">
      <c r="A51" s="8">
        <v>31</v>
      </c>
      <c r="B51" s="9">
        <v>0.2923</v>
      </c>
      <c r="C51" s="9">
        <f>B51-B11</f>
        <v>0.25680000000000003</v>
      </c>
      <c r="D51" s="10">
        <f t="shared" si="1"/>
        <v>12.844210342400004</v>
      </c>
    </row>
    <row r="52" spans="1:4" x14ac:dyDescent="0.25">
      <c r="A52" s="8">
        <v>32</v>
      </c>
      <c r="B52" s="9">
        <v>0.22559999999999999</v>
      </c>
      <c r="C52" s="9">
        <f>B52-B11</f>
        <v>0.19009999999999999</v>
      </c>
      <c r="D52" s="10">
        <f t="shared" si="1"/>
        <v>0.92095042509999558</v>
      </c>
    </row>
    <row r="53" spans="1:4" x14ac:dyDescent="0.25">
      <c r="A53" s="8">
        <v>33</v>
      </c>
      <c r="B53" s="9">
        <v>0.69750000000000001</v>
      </c>
      <c r="C53" s="9">
        <f>B53-B11</f>
        <v>0.66200000000000003</v>
      </c>
      <c r="D53" s="10">
        <f t="shared" ref="D53:D84" si="2">(234.51*C53*C53)+(73.957*C53)-(21.613)</f>
        <v>130.11913444000001</v>
      </c>
    </row>
    <row r="54" spans="1:4" x14ac:dyDescent="0.25">
      <c r="A54" s="8">
        <v>34</v>
      </c>
      <c r="B54" s="9">
        <v>1.2357</v>
      </c>
      <c r="C54" s="9">
        <f>B54-B11</f>
        <v>1.2001999999999999</v>
      </c>
      <c r="D54" s="10">
        <f t="shared" si="2"/>
        <v>404.95716558039993</v>
      </c>
    </row>
    <row r="55" spans="1:4" x14ac:dyDescent="0.25">
      <c r="A55" s="8">
        <v>35</v>
      </c>
      <c r="B55" s="9">
        <v>0.55289999999999995</v>
      </c>
      <c r="C55" s="9">
        <f>B55-B11</f>
        <v>0.51739999999999997</v>
      </c>
      <c r="D55" s="10">
        <f t="shared" si="2"/>
        <v>79.431326047599981</v>
      </c>
    </row>
    <row r="56" spans="1:4" x14ac:dyDescent="0.25">
      <c r="A56" s="8">
        <v>36</v>
      </c>
      <c r="B56" s="9">
        <v>0.60360000000000003</v>
      </c>
      <c r="C56" s="9">
        <f>B56-B11</f>
        <v>0.56810000000000005</v>
      </c>
      <c r="D56" s="10">
        <f t="shared" si="2"/>
        <v>96.087168621100005</v>
      </c>
    </row>
    <row r="57" spans="1:4" x14ac:dyDescent="0.25">
      <c r="A57" s="8">
        <v>37</v>
      </c>
      <c r="B57" s="9">
        <v>0.79530000000000001</v>
      </c>
      <c r="C57" s="9">
        <f>B57-B11</f>
        <v>0.75980000000000003</v>
      </c>
      <c r="D57" s="10">
        <f t="shared" si="2"/>
        <v>169.96122294040001</v>
      </c>
    </row>
    <row r="58" spans="1:4" x14ac:dyDescent="0.25">
      <c r="A58" s="8">
        <v>38</v>
      </c>
      <c r="B58" s="9">
        <v>0.77729999999999999</v>
      </c>
      <c r="C58" s="9">
        <f>B58-B11</f>
        <v>0.74180000000000001</v>
      </c>
      <c r="D58" s="10">
        <f t="shared" si="2"/>
        <v>162.29147305239999</v>
      </c>
    </row>
    <row r="59" spans="1:4" x14ac:dyDescent="0.25">
      <c r="A59" s="8">
        <v>39</v>
      </c>
      <c r="B59" s="9">
        <v>0.73750000000000004</v>
      </c>
      <c r="C59" s="9">
        <f>B59-B11</f>
        <v>0.70200000000000007</v>
      </c>
      <c r="D59" s="10">
        <f t="shared" si="2"/>
        <v>145.87228004000002</v>
      </c>
    </row>
    <row r="60" spans="1:4" x14ac:dyDescent="0.25">
      <c r="A60" s="8">
        <v>40</v>
      </c>
      <c r="B60" s="9">
        <v>0.69879999999999998</v>
      </c>
      <c r="C60" s="9">
        <f>B60-B11</f>
        <v>0.6633</v>
      </c>
      <c r="D60" s="10">
        <f t="shared" si="2"/>
        <v>130.61931347389998</v>
      </c>
    </row>
    <row r="61" spans="1:4" x14ac:dyDescent="0.25">
      <c r="A61" s="8">
        <v>41</v>
      </c>
      <c r="B61" s="9">
        <v>0.77880000000000005</v>
      </c>
      <c r="C61" s="9">
        <f>B61-B11</f>
        <v>0.74330000000000007</v>
      </c>
      <c r="D61" s="10">
        <f t="shared" si="2"/>
        <v>162.92481475390002</v>
      </c>
    </row>
    <row r="62" spans="1:4" x14ac:dyDescent="0.25">
      <c r="A62" s="8">
        <v>42</v>
      </c>
      <c r="B62" s="9">
        <v>0.81379999999999997</v>
      </c>
      <c r="C62" s="9">
        <f>B62-B11</f>
        <v>0.77829999999999999</v>
      </c>
      <c r="D62" s="10">
        <f t="shared" si="2"/>
        <v>178.00237431389999</v>
      </c>
    </row>
    <row r="63" spans="1:4" x14ac:dyDescent="0.25">
      <c r="A63" s="8">
        <v>43</v>
      </c>
      <c r="B63" s="9">
        <v>0.79690000000000005</v>
      </c>
      <c r="C63" s="9">
        <f>B63-B11</f>
        <v>0.76140000000000008</v>
      </c>
      <c r="D63" s="10">
        <f t="shared" si="2"/>
        <v>170.65033271960002</v>
      </c>
    </row>
    <row r="64" spans="1:4" x14ac:dyDescent="0.25">
      <c r="A64" s="8">
        <v>44</v>
      </c>
      <c r="B64" s="9">
        <v>0.60429999999999995</v>
      </c>
      <c r="C64" s="9">
        <f>B64-B11</f>
        <v>0.56879999999999997</v>
      </c>
      <c r="D64" s="10">
        <f t="shared" si="2"/>
        <v>96.325568614399998</v>
      </c>
    </row>
    <row r="65" spans="1:4" x14ac:dyDescent="0.25">
      <c r="A65" s="8">
        <v>45</v>
      </c>
      <c r="B65" s="9">
        <v>0.67600000000000005</v>
      </c>
      <c r="C65" s="9">
        <f>B65-B11</f>
        <v>0.64050000000000007</v>
      </c>
      <c r="D65" s="10">
        <f t="shared" si="2"/>
        <v>121.96189952750001</v>
      </c>
    </row>
    <row r="66" spans="1:4" x14ac:dyDescent="0.25">
      <c r="A66" s="8">
        <v>46</v>
      </c>
      <c r="B66" s="9">
        <v>0.3095</v>
      </c>
      <c r="C66" s="9">
        <f>B66-B11</f>
        <v>0.27400000000000002</v>
      </c>
      <c r="D66" s="10">
        <f t="shared" si="2"/>
        <v>16.257290760000004</v>
      </c>
    </row>
    <row r="67" spans="1:4" x14ac:dyDescent="0.25">
      <c r="A67" s="8">
        <v>47</v>
      </c>
      <c r="B67" s="9">
        <v>0.71509999999999996</v>
      </c>
      <c r="C67" s="9">
        <f>B67-B11</f>
        <v>0.67959999999999998</v>
      </c>
      <c r="D67" s="10">
        <f t="shared" si="2"/>
        <v>136.9580652816</v>
      </c>
    </row>
    <row r="68" spans="1:4" x14ac:dyDescent="0.25">
      <c r="A68" s="8">
        <v>48</v>
      </c>
      <c r="B68" s="9">
        <v>0.87729999999999997</v>
      </c>
      <c r="C68" s="9">
        <f>B68-B11</f>
        <v>0.84179999999999999</v>
      </c>
      <c r="D68" s="10">
        <f t="shared" si="2"/>
        <v>206.82417665239998</v>
      </c>
    </row>
    <row r="69" spans="1:4" x14ac:dyDescent="0.25">
      <c r="A69" s="8">
        <v>49</v>
      </c>
      <c r="B69" s="9">
        <v>0.57769999999999999</v>
      </c>
      <c r="C69" s="9">
        <f>B69-B11</f>
        <v>0.54220000000000002</v>
      </c>
      <c r="D69" s="10">
        <f t="shared" si="2"/>
        <v>87.427932188400007</v>
      </c>
    </row>
    <row r="70" spans="1:4" x14ac:dyDescent="0.25">
      <c r="A70" s="8">
        <v>50</v>
      </c>
      <c r="B70" s="9">
        <v>0.7571</v>
      </c>
      <c r="C70" s="9">
        <f>B70-B11</f>
        <v>0.72160000000000002</v>
      </c>
      <c r="D70" s="10">
        <f t="shared" si="2"/>
        <v>153.86526658560001</v>
      </c>
    </row>
    <row r="71" spans="1:4" x14ac:dyDescent="0.25">
      <c r="A71" s="8">
        <v>51</v>
      </c>
      <c r="B71" s="9">
        <v>0.54620000000000002</v>
      </c>
      <c r="C71" s="9">
        <f>B71-B11</f>
        <v>0.51070000000000004</v>
      </c>
      <c r="D71" s="10">
        <f t="shared" si="2"/>
        <v>77.320445949900005</v>
      </c>
    </row>
    <row r="72" spans="1:4" x14ac:dyDescent="0.25">
      <c r="A72" s="8">
        <v>52</v>
      </c>
      <c r="B72" s="9">
        <v>0.75190000000000001</v>
      </c>
      <c r="C72" s="9">
        <f>B72-B11</f>
        <v>0.71640000000000004</v>
      </c>
      <c r="D72" s="10">
        <f t="shared" si="2"/>
        <v>151.72711820960001</v>
      </c>
    </row>
    <row r="73" spans="1:4" x14ac:dyDescent="0.25">
      <c r="A73" s="8">
        <v>53</v>
      </c>
      <c r="B73" s="9">
        <v>0.58330000000000004</v>
      </c>
      <c r="C73" s="9">
        <f>B73-B11</f>
        <v>0.54780000000000006</v>
      </c>
      <c r="D73" s="10">
        <f t="shared" si="2"/>
        <v>89.273540428400025</v>
      </c>
    </row>
    <row r="74" spans="1:4" x14ac:dyDescent="0.25">
      <c r="A74" s="8">
        <v>54</v>
      </c>
      <c r="B74" s="9">
        <v>0.79479999999999995</v>
      </c>
      <c r="C74" s="9">
        <f>B74-B11</f>
        <v>0.75929999999999997</v>
      </c>
      <c r="D74" s="10">
        <f t="shared" si="2"/>
        <v>169.74612236989998</v>
      </c>
    </row>
    <row r="75" spans="1:4" x14ac:dyDescent="0.25">
      <c r="A75" s="8">
        <v>55</v>
      </c>
      <c r="B75" s="9">
        <v>0.92449999999999999</v>
      </c>
      <c r="C75" s="9">
        <f>B75-B11</f>
        <v>0.88900000000000001</v>
      </c>
      <c r="D75" s="10">
        <f t="shared" si="2"/>
        <v>229.47295070999999</v>
      </c>
    </row>
    <row r="76" spans="1:4" x14ac:dyDescent="0.25">
      <c r="A76" s="8">
        <v>56</v>
      </c>
      <c r="B76" s="9">
        <v>0.73419999999999996</v>
      </c>
      <c r="C76" s="9">
        <f>B76-B11</f>
        <v>0.69869999999999999</v>
      </c>
      <c r="D76" s="10">
        <f t="shared" si="2"/>
        <v>144.5442440219</v>
      </c>
    </row>
    <row r="77" spans="1:4" x14ac:dyDescent="0.25">
      <c r="A77" s="8">
        <v>57</v>
      </c>
      <c r="B77" s="9">
        <v>0.5645</v>
      </c>
      <c r="C77" s="9">
        <f>B77-B11</f>
        <v>0.52900000000000003</v>
      </c>
      <c r="D77" s="10">
        <f t="shared" si="2"/>
        <v>83.135765910000003</v>
      </c>
    </row>
    <row r="78" spans="1:4" x14ac:dyDescent="0.25">
      <c r="A78" s="8">
        <v>58</v>
      </c>
      <c r="B78" s="9">
        <v>0.34389999999999998</v>
      </c>
      <c r="C78" s="9">
        <f>B78-B11</f>
        <v>0.30840000000000001</v>
      </c>
      <c r="D78" s="10">
        <f t="shared" si="2"/>
        <v>23.499716225599997</v>
      </c>
    </row>
    <row r="79" spans="1:4" x14ac:dyDescent="0.25">
      <c r="A79" s="8">
        <v>59</v>
      </c>
      <c r="B79" s="9">
        <v>0.876</v>
      </c>
      <c r="C79" s="9">
        <f>B79-B11</f>
        <v>0.84050000000000002</v>
      </c>
      <c r="D79" s="10">
        <f t="shared" si="2"/>
        <v>206.21516152749999</v>
      </c>
    </row>
    <row r="80" spans="1:4" x14ac:dyDescent="0.25">
      <c r="A80" s="8">
        <v>60</v>
      </c>
      <c r="B80" s="9">
        <v>0.55020000000000002</v>
      </c>
      <c r="C80" s="9">
        <f>B80-B11</f>
        <v>0.51470000000000005</v>
      </c>
      <c r="D80" s="10">
        <f t="shared" si="2"/>
        <v>78.57814016590001</v>
      </c>
    </row>
    <row r="81" spans="1:4" x14ac:dyDescent="0.25">
      <c r="A81" s="8">
        <v>61</v>
      </c>
      <c r="B81" s="9">
        <v>0.46820000000000001</v>
      </c>
      <c r="C81" s="9">
        <f>B81-B11</f>
        <v>0.43270000000000003</v>
      </c>
      <c r="D81" s="10">
        <f t="shared" si="2"/>
        <v>54.295334697899989</v>
      </c>
    </row>
    <row r="82" spans="1:4" x14ac:dyDescent="0.25">
      <c r="A82" s="8">
        <v>62</v>
      </c>
      <c r="B82" s="9">
        <v>0.35620000000000002</v>
      </c>
      <c r="C82" s="9">
        <f>B82-B11</f>
        <v>0.32070000000000004</v>
      </c>
      <c r="D82" s="10">
        <f t="shared" si="2"/>
        <v>26.22400928990001</v>
      </c>
    </row>
    <row r="83" spans="1:4" x14ac:dyDescent="0.25">
      <c r="A83" s="8">
        <v>63</v>
      </c>
      <c r="B83" s="9">
        <v>0.33129999999999998</v>
      </c>
      <c r="C83" s="9">
        <f>B83-B11</f>
        <v>0.29580000000000001</v>
      </c>
      <c r="D83" s="10">
        <f t="shared" si="2"/>
        <v>20.782552156400001</v>
      </c>
    </row>
    <row r="84" spans="1:4" x14ac:dyDescent="0.25">
      <c r="A84" s="8">
        <v>64</v>
      </c>
      <c r="B84" s="9">
        <v>0.45660000000000001</v>
      </c>
      <c r="C84" s="9">
        <f>B84-B11</f>
        <v>0.42110000000000003</v>
      </c>
      <c r="D84" s="10">
        <f t="shared" si="2"/>
        <v>51.114827697099997</v>
      </c>
    </row>
    <row r="85" spans="1:4" x14ac:dyDescent="0.25">
      <c r="A85" s="8">
        <v>65</v>
      </c>
      <c r="B85" s="9">
        <v>0.85270000000000001</v>
      </c>
      <c r="C85" s="9">
        <f>B85-B11</f>
        <v>0.81720000000000004</v>
      </c>
      <c r="D85" s="10">
        <f t="shared" ref="D85:D108" si="3">(234.51*C85*C85)+(73.957*C85)-(21.613)</f>
        <v>195.43415303840001</v>
      </c>
    </row>
    <row r="86" spans="1:4" x14ac:dyDescent="0.25">
      <c r="A86" s="8">
        <v>66</v>
      </c>
      <c r="B86" s="9">
        <v>1.0949</v>
      </c>
      <c r="C86" s="9">
        <f>B86-B11</f>
        <v>1.0593999999999999</v>
      </c>
      <c r="D86" s="10">
        <f t="shared" si="3"/>
        <v>319.93426950359992</v>
      </c>
    </row>
    <row r="87" spans="1:4" x14ac:dyDescent="0.25">
      <c r="A87" s="8">
        <v>67</v>
      </c>
      <c r="B87" s="9">
        <v>0.53349999999999997</v>
      </c>
      <c r="C87" s="9">
        <f>B87-B11</f>
        <v>0.498</v>
      </c>
      <c r="D87" s="10">
        <f t="shared" si="3"/>
        <v>73.377004040000003</v>
      </c>
    </row>
    <row r="88" spans="1:4" x14ac:dyDescent="0.25">
      <c r="A88" s="8">
        <v>68</v>
      </c>
      <c r="B88" s="9">
        <v>1.1778999999999999</v>
      </c>
      <c r="C88" s="9">
        <f>B88-B11</f>
        <v>1.1423999999999999</v>
      </c>
      <c r="D88" s="10">
        <f t="shared" si="3"/>
        <v>368.92926229759991</v>
      </c>
    </row>
    <row r="89" spans="1:4" x14ac:dyDescent="0.25">
      <c r="A89" s="8">
        <v>69</v>
      </c>
      <c r="B89" s="9">
        <v>0.31169999999999998</v>
      </c>
      <c r="C89" s="9">
        <f>B89-B11</f>
        <v>0.2762</v>
      </c>
      <c r="D89" s="10">
        <f t="shared" si="3"/>
        <v>16.703856444400003</v>
      </c>
    </row>
    <row r="90" spans="1:4" x14ac:dyDescent="0.25">
      <c r="A90" s="8">
        <v>70</v>
      </c>
      <c r="B90" s="9">
        <v>0.34110000000000001</v>
      </c>
      <c r="C90" s="9">
        <f>B90-B11</f>
        <v>0.30560000000000004</v>
      </c>
      <c r="D90" s="10">
        <f t="shared" si="3"/>
        <v>22.889467033600006</v>
      </c>
    </row>
    <row r="91" spans="1:4" x14ac:dyDescent="0.25">
      <c r="A91" s="8">
        <v>71</v>
      </c>
      <c r="B91" s="9">
        <v>0.3488</v>
      </c>
      <c r="C91" s="9">
        <f>B91-B11</f>
        <v>0.31330000000000002</v>
      </c>
      <c r="D91" s="10">
        <f t="shared" si="3"/>
        <v>24.576500373900004</v>
      </c>
    </row>
    <row r="92" spans="1:4" x14ac:dyDescent="0.25">
      <c r="A92" s="8">
        <v>72</v>
      </c>
      <c r="B92" s="9">
        <v>0.31380000000000002</v>
      </c>
      <c r="C92" s="9">
        <f>B92-B11</f>
        <v>0.27830000000000005</v>
      </c>
      <c r="D92" s="10">
        <f t="shared" si="3"/>
        <v>17.13224131390001</v>
      </c>
    </row>
    <row r="93" spans="1:4" x14ac:dyDescent="0.25">
      <c r="A93" s="8">
        <v>73</v>
      </c>
      <c r="B93" s="9">
        <v>0.4698</v>
      </c>
      <c r="C93" s="9">
        <f>B93-B11</f>
        <v>0.43430000000000002</v>
      </c>
      <c r="D93" s="10">
        <f t="shared" si="3"/>
        <v>54.738978169900008</v>
      </c>
    </row>
    <row r="94" spans="1:4" x14ac:dyDescent="0.25">
      <c r="A94" s="8">
        <v>74</v>
      </c>
      <c r="B94" s="9">
        <v>0.78969999999999996</v>
      </c>
      <c r="C94" s="9">
        <f>B94-B11</f>
        <v>0.75419999999999998</v>
      </c>
      <c r="D94" s="10">
        <f t="shared" si="3"/>
        <v>167.55879415639998</v>
      </c>
    </row>
    <row r="95" spans="1:4" x14ac:dyDescent="0.25">
      <c r="A95" s="8">
        <v>75</v>
      </c>
      <c r="B95" s="9">
        <v>0.3044</v>
      </c>
      <c r="C95" s="9">
        <f>B95-B11</f>
        <v>0.26890000000000003</v>
      </c>
      <c r="D95" s="10">
        <f t="shared" si="3"/>
        <v>15.2308011171</v>
      </c>
    </row>
    <row r="96" spans="1:4" x14ac:dyDescent="0.25">
      <c r="A96" s="8">
        <v>76</v>
      </c>
      <c r="B96" s="9">
        <v>0.45960000000000001</v>
      </c>
      <c r="C96" s="9">
        <f>B96-B11</f>
        <v>0.42410000000000003</v>
      </c>
      <c r="D96" s="10">
        <f t="shared" si="3"/>
        <v>51.931322253100006</v>
      </c>
    </row>
    <row r="97" spans="1:4" x14ac:dyDescent="0.25">
      <c r="A97" s="8">
        <v>77</v>
      </c>
      <c r="B97" s="9">
        <v>0.36799999999999999</v>
      </c>
      <c r="C97" s="9">
        <f>B97-B11</f>
        <v>0.33250000000000002</v>
      </c>
      <c r="D97" s="10">
        <f t="shared" si="3"/>
        <v>28.904248687500001</v>
      </c>
    </row>
    <row r="98" spans="1:4" x14ac:dyDescent="0.25">
      <c r="A98" s="8">
        <v>78</v>
      </c>
      <c r="B98" s="9">
        <v>1.3871</v>
      </c>
      <c r="C98" s="9">
        <f>B98-B11</f>
        <v>1.3515999999999999</v>
      </c>
      <c r="D98" s="10">
        <f t="shared" si="3"/>
        <v>506.75543974559986</v>
      </c>
    </row>
    <row r="99" spans="1:4" x14ac:dyDescent="0.25">
      <c r="A99" s="8">
        <v>79</v>
      </c>
      <c r="B99" s="9">
        <v>0.73960000000000004</v>
      </c>
      <c r="C99" s="9">
        <f>B99-B11</f>
        <v>0.70410000000000006</v>
      </c>
      <c r="D99" s="10">
        <f t="shared" si="3"/>
        <v>146.72005321310002</v>
      </c>
    </row>
    <row r="100" spans="1:4" x14ac:dyDescent="0.25">
      <c r="A100" s="8">
        <v>80</v>
      </c>
      <c r="B100" s="9">
        <v>0.31230000000000002</v>
      </c>
      <c r="C100" s="9">
        <f>B100-B11</f>
        <v>0.27680000000000005</v>
      </c>
      <c r="D100" s="10">
        <f t="shared" si="3"/>
        <v>16.826041062400009</v>
      </c>
    </row>
    <row r="101" spans="1:4" x14ac:dyDescent="0.25">
      <c r="A101" s="8">
        <v>81</v>
      </c>
      <c r="B101" s="9">
        <v>0.47589999999999999</v>
      </c>
      <c r="C101" s="9">
        <f>B101-B11</f>
        <v>0.44040000000000001</v>
      </c>
      <c r="D101" s="10">
        <f t="shared" si="3"/>
        <v>56.4413838416</v>
      </c>
    </row>
    <row r="102" spans="1:4" x14ac:dyDescent="0.25">
      <c r="A102" s="8">
        <v>82</v>
      </c>
      <c r="B102" s="9">
        <v>0.54300000000000004</v>
      </c>
      <c r="C102" s="9">
        <f>B102-B11</f>
        <v>0.50750000000000006</v>
      </c>
      <c r="D102" s="10">
        <f t="shared" si="3"/>
        <v>76.319693687500006</v>
      </c>
    </row>
    <row r="103" spans="1:4" x14ac:dyDescent="0.25">
      <c r="A103" s="8">
        <v>83</v>
      </c>
      <c r="B103" s="9">
        <v>0.53200000000000003</v>
      </c>
      <c r="C103" s="9">
        <f>B103-B11</f>
        <v>0.49650000000000005</v>
      </c>
      <c r="D103" s="10">
        <f t="shared" si="3"/>
        <v>72.916238247500019</v>
      </c>
    </row>
    <row r="104" spans="1:4" x14ac:dyDescent="0.25">
      <c r="A104" s="8">
        <v>84</v>
      </c>
      <c r="B104" s="9">
        <v>0.40629999999999999</v>
      </c>
      <c r="C104" s="9">
        <f>B104-B11</f>
        <v>0.37080000000000002</v>
      </c>
      <c r="D104" s="10">
        <f t="shared" si="3"/>
        <v>38.053654606400002</v>
      </c>
    </row>
    <row r="105" spans="1:4" x14ac:dyDescent="0.25">
      <c r="A105" s="8">
        <v>85</v>
      </c>
      <c r="B105" s="9">
        <v>0.56840000000000002</v>
      </c>
      <c r="C105" s="9">
        <f>B105-B11</f>
        <v>0.53290000000000004</v>
      </c>
      <c r="D105" s="10">
        <f t="shared" si="3"/>
        <v>84.395400269100008</v>
      </c>
    </row>
    <row r="106" spans="1:4" x14ac:dyDescent="0.25">
      <c r="A106" s="8">
        <v>86</v>
      </c>
      <c r="B106" s="9">
        <v>0.71619999999999995</v>
      </c>
      <c r="C106" s="9">
        <f>B106-B11</f>
        <v>0.68069999999999997</v>
      </c>
      <c r="D106" s="10">
        <f t="shared" si="3"/>
        <v>137.39032232989999</v>
      </c>
    </row>
    <row r="107" spans="1:4" x14ac:dyDescent="0.25">
      <c r="A107" s="8">
        <v>87</v>
      </c>
      <c r="B107" s="9">
        <v>0.62339999999999995</v>
      </c>
      <c r="C107" s="9">
        <f>B107-B11</f>
        <v>0.58789999999999998</v>
      </c>
      <c r="D107" s="10">
        <f t="shared" si="3"/>
        <v>102.91916970909999</v>
      </c>
    </row>
    <row r="108" spans="1:4" x14ac:dyDescent="0.25">
      <c r="A108" s="13">
        <v>88</v>
      </c>
      <c r="B108" s="14">
        <v>0.59030000000000005</v>
      </c>
      <c r="C108" s="14">
        <f>B108-B11</f>
        <v>0.55480000000000007</v>
      </c>
      <c r="D108" s="15">
        <f t="shared" si="3"/>
        <v>91.601234510400019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111"/>
  <sheetViews>
    <sheetView topLeftCell="A10" workbookViewId="0">
      <selection activeCell="R19" sqref="R19"/>
    </sheetView>
  </sheetViews>
  <sheetFormatPr defaultRowHeight="15" x14ac:dyDescent="0.25"/>
  <sheetData>
    <row r="1" spans="1:12" x14ac:dyDescent="0.25">
      <c r="A1">
        <v>9.8500000000000004E-2</v>
      </c>
      <c r="B1">
        <v>0.1288</v>
      </c>
      <c r="C1">
        <v>0.28270000000000001</v>
      </c>
      <c r="D1">
        <v>0.24890000000000001</v>
      </c>
      <c r="E1">
        <v>0.21859999999999999</v>
      </c>
      <c r="F1">
        <v>0.1232</v>
      </c>
      <c r="G1">
        <v>0.15609999999999999</v>
      </c>
      <c r="H1">
        <v>0.18920000000000001</v>
      </c>
      <c r="I1">
        <v>0.19500000000000001</v>
      </c>
      <c r="J1">
        <v>0.1389</v>
      </c>
      <c r="K1">
        <v>0.25159999999999999</v>
      </c>
      <c r="L1">
        <v>0.34329999999999999</v>
      </c>
    </row>
    <row r="2" spans="1:12" x14ac:dyDescent="0.25">
      <c r="A2">
        <v>1.0346</v>
      </c>
      <c r="B2">
        <v>0.21279999999999999</v>
      </c>
      <c r="C2">
        <v>0.17899999999999999</v>
      </c>
      <c r="D2">
        <v>0.1825</v>
      </c>
      <c r="E2">
        <v>0.20730000000000001</v>
      </c>
      <c r="F2">
        <v>0.16159999999999999</v>
      </c>
      <c r="G2">
        <v>0.1565</v>
      </c>
      <c r="H2">
        <v>0.1704</v>
      </c>
      <c r="I2">
        <v>0.1948</v>
      </c>
      <c r="J2">
        <v>0.27729999999999999</v>
      </c>
      <c r="K2">
        <v>0.21809999999999999</v>
      </c>
      <c r="L2">
        <v>0.32540000000000002</v>
      </c>
    </row>
    <row r="3" spans="1:12" x14ac:dyDescent="0.25">
      <c r="A3">
        <v>1.2985</v>
      </c>
      <c r="B3">
        <v>0.18390000000000001</v>
      </c>
      <c r="C3">
        <v>0.14560000000000001</v>
      </c>
      <c r="D3">
        <v>0.17199999999999999</v>
      </c>
      <c r="E3">
        <v>0.17419999999999999</v>
      </c>
      <c r="F3">
        <v>0.1031</v>
      </c>
      <c r="G3">
        <v>0.14630000000000001</v>
      </c>
      <c r="H3">
        <v>0.1474</v>
      </c>
      <c r="I3">
        <v>9.9599999999999994E-2</v>
      </c>
      <c r="J3">
        <v>0.1686</v>
      </c>
      <c r="K3">
        <v>0.22819999999999999</v>
      </c>
      <c r="L3">
        <v>0.22969999999999999</v>
      </c>
    </row>
    <row r="4" spans="1:12" x14ac:dyDescent="0.25">
      <c r="A4">
        <v>0.90649999999999997</v>
      </c>
      <c r="B4">
        <v>0.2351</v>
      </c>
      <c r="C4">
        <v>0.17649999999999999</v>
      </c>
      <c r="D4">
        <v>0.2407</v>
      </c>
      <c r="E4">
        <v>0.19750000000000001</v>
      </c>
      <c r="F4">
        <v>0.1454</v>
      </c>
      <c r="G4">
        <v>0.94059999999999999</v>
      </c>
      <c r="H4">
        <v>0.16350000000000001</v>
      </c>
      <c r="I4">
        <v>0.18279999999999999</v>
      </c>
      <c r="J4">
        <v>0.26400000000000001</v>
      </c>
      <c r="K4">
        <v>0.1789</v>
      </c>
      <c r="L4">
        <v>0.30520000000000003</v>
      </c>
    </row>
    <row r="5" spans="1:12" x14ac:dyDescent="0.25">
      <c r="A5">
        <v>0.1855</v>
      </c>
      <c r="B5">
        <v>0.15529999999999999</v>
      </c>
      <c r="C5">
        <v>0.1459</v>
      </c>
      <c r="D5">
        <v>0.20660000000000001</v>
      </c>
      <c r="E5">
        <v>0.1593</v>
      </c>
      <c r="F5">
        <v>0.18779999999999999</v>
      </c>
      <c r="G5">
        <v>0.18090000000000001</v>
      </c>
      <c r="H5">
        <v>0.2606</v>
      </c>
      <c r="I5">
        <v>0.24310000000000001</v>
      </c>
      <c r="J5">
        <v>0.22639999999999999</v>
      </c>
      <c r="K5">
        <v>0.28339999999999999</v>
      </c>
      <c r="L5">
        <v>0.21460000000000001</v>
      </c>
    </row>
    <row r="6" spans="1:12" x14ac:dyDescent="0.25">
      <c r="A6">
        <v>0.23680000000000001</v>
      </c>
      <c r="B6">
        <v>0.17780000000000001</v>
      </c>
      <c r="C6">
        <v>0.1946</v>
      </c>
      <c r="D6">
        <v>0.16259999999999999</v>
      </c>
      <c r="E6">
        <v>0.22289999999999999</v>
      </c>
      <c r="F6">
        <v>0.1774</v>
      </c>
      <c r="G6">
        <v>0.11849999999999999</v>
      </c>
      <c r="H6">
        <v>0.14349999999999999</v>
      </c>
      <c r="I6">
        <v>0.23630000000000001</v>
      </c>
      <c r="J6">
        <v>0.18659999999999999</v>
      </c>
      <c r="K6">
        <v>0.1996</v>
      </c>
      <c r="L6">
        <v>0.2213</v>
      </c>
    </row>
    <row r="7" spans="1:12" x14ac:dyDescent="0.25">
      <c r="A7">
        <v>0.15229999999999999</v>
      </c>
      <c r="B7">
        <v>0.1366</v>
      </c>
      <c r="C7">
        <v>0.1993</v>
      </c>
      <c r="D7">
        <v>0.1434</v>
      </c>
      <c r="E7">
        <v>0.1547</v>
      </c>
      <c r="F7">
        <v>0.12759999999999999</v>
      </c>
      <c r="G7">
        <v>0.17979999999999999</v>
      </c>
      <c r="H7">
        <v>0.1033</v>
      </c>
      <c r="I7">
        <v>0.22270000000000001</v>
      </c>
      <c r="J7">
        <v>0.16159999999999999</v>
      </c>
      <c r="K7">
        <v>0.2218</v>
      </c>
      <c r="L7">
        <v>0.17849999999999999</v>
      </c>
    </row>
    <row r="8" spans="1:12" x14ac:dyDescent="0.25">
      <c r="A8">
        <v>0.34100000000000003</v>
      </c>
      <c r="B8">
        <v>0.14749999999999999</v>
      </c>
      <c r="C8">
        <v>0.16109999999999999</v>
      </c>
      <c r="D8">
        <v>0.1772</v>
      </c>
      <c r="E8">
        <v>0.17560000000000001</v>
      </c>
      <c r="F8">
        <v>0.21790000000000001</v>
      </c>
      <c r="G8">
        <v>0.18559999999999999</v>
      </c>
      <c r="H8">
        <v>0.1212</v>
      </c>
      <c r="I8">
        <v>0.20469999999999999</v>
      </c>
      <c r="J8">
        <v>0.17349999999999999</v>
      </c>
      <c r="K8">
        <v>0.34250000000000003</v>
      </c>
      <c r="L8">
        <v>0.21460000000000001</v>
      </c>
    </row>
    <row r="15" spans="1:12" x14ac:dyDescent="0.25">
      <c r="B15" t="s">
        <v>7</v>
      </c>
      <c r="C15" t="s">
        <v>8</v>
      </c>
      <c r="D15" t="s">
        <v>9</v>
      </c>
      <c r="E15" t="s">
        <v>11</v>
      </c>
    </row>
    <row r="16" spans="1:12" x14ac:dyDescent="0.25">
      <c r="A16" t="s">
        <v>28</v>
      </c>
      <c r="B16">
        <v>9.8500000000000004E-2</v>
      </c>
    </row>
    <row r="17" spans="1:12" x14ac:dyDescent="0.25">
      <c r="A17" t="s">
        <v>29</v>
      </c>
      <c r="B17">
        <v>1.2985</v>
      </c>
      <c r="C17">
        <f>B17-B16</f>
        <v>1.2</v>
      </c>
      <c r="D17">
        <v>0.01</v>
      </c>
      <c r="E17">
        <f>(0.9153*C17*C17)-(2.0674*C17)+(1.1729)</f>
        <v>1.005199999999995E-2</v>
      </c>
    </row>
    <row r="18" spans="1:12" x14ac:dyDescent="0.25">
      <c r="A18" t="s">
        <v>30</v>
      </c>
      <c r="B18">
        <v>0.90649999999999997</v>
      </c>
      <c r="C18">
        <f>B18-B16</f>
        <v>0.80799999999999994</v>
      </c>
      <c r="D18">
        <v>0.1</v>
      </c>
      <c r="E18">
        <f t="shared" ref="D18:E81" si="0">(1.64*C18*C18)-(3.5239*C18)+(1.8762)</f>
        <v>9.9585760000000301E-2</v>
      </c>
    </row>
    <row r="19" spans="1:12" x14ac:dyDescent="0.25">
      <c r="A19" t="s">
        <v>31</v>
      </c>
      <c r="B19">
        <v>0.1855</v>
      </c>
      <c r="C19">
        <f>B19-B16</f>
        <v>8.6999999999999994E-2</v>
      </c>
      <c r="D19">
        <v>1</v>
      </c>
      <c r="E19">
        <f t="shared" si="0"/>
        <v>1.5820338600000001</v>
      </c>
    </row>
    <row r="20" spans="1:12" x14ac:dyDescent="0.25">
      <c r="A20" t="s">
        <v>32</v>
      </c>
      <c r="B20">
        <v>0.23680000000000001</v>
      </c>
      <c r="C20">
        <f>B20-B16</f>
        <v>0.13830000000000001</v>
      </c>
    </row>
    <row r="21" spans="1:12" x14ac:dyDescent="0.25">
      <c r="A21" t="s">
        <v>33</v>
      </c>
      <c r="B21">
        <v>0.15229999999999999</v>
      </c>
      <c r="C21">
        <f>B21-B16</f>
        <v>5.3799999999999987E-2</v>
      </c>
    </row>
    <row r="22" spans="1:12" x14ac:dyDescent="0.25">
      <c r="A22" t="s">
        <v>34</v>
      </c>
      <c r="B22">
        <v>0.34100000000000003</v>
      </c>
    </row>
    <row r="23" spans="1:12" x14ac:dyDescent="0.25">
      <c r="A23" s="3" t="s">
        <v>27</v>
      </c>
      <c r="B23" s="3" t="s">
        <v>7</v>
      </c>
      <c r="C23" s="3" t="s">
        <v>8</v>
      </c>
      <c r="D23" s="3" t="s">
        <v>63</v>
      </c>
    </row>
    <row r="24" spans="1:12" x14ac:dyDescent="0.25">
      <c r="A24" s="21">
        <v>1</v>
      </c>
      <c r="B24" s="18">
        <v>0.1288</v>
      </c>
      <c r="C24" s="6">
        <f>B24-B16</f>
        <v>3.0299999999999994E-2</v>
      </c>
      <c r="D24" s="7">
        <f t="shared" si="0"/>
        <v>1.4495283616000001</v>
      </c>
    </row>
    <row r="25" spans="1:12" x14ac:dyDescent="0.25">
      <c r="A25" s="22">
        <v>2</v>
      </c>
      <c r="B25" s="19">
        <v>0.21279999999999999</v>
      </c>
      <c r="C25" s="9">
        <f>B25-B16</f>
        <v>0.11429999999999998</v>
      </c>
      <c r="D25" s="10">
        <f t="shared" si="0"/>
        <v>1.2005795776000001</v>
      </c>
    </row>
    <row r="26" spans="1:12" x14ac:dyDescent="0.25">
      <c r="A26" s="22">
        <v>3</v>
      </c>
      <c r="B26" s="19">
        <v>0.18390000000000001</v>
      </c>
      <c r="C26" s="9">
        <f>B26-B16</f>
        <v>8.5400000000000004E-2</v>
      </c>
      <c r="D26" s="10">
        <f t="shared" si="0"/>
        <v>1.2836182944000001</v>
      </c>
    </row>
    <row r="27" spans="1:12" x14ac:dyDescent="0.25">
      <c r="A27" s="22">
        <v>4</v>
      </c>
      <c r="B27" s="19">
        <v>0.2351</v>
      </c>
      <c r="C27" s="9">
        <f>B27-B16</f>
        <v>0.1366</v>
      </c>
      <c r="D27" s="10">
        <f t="shared" si="0"/>
        <v>1.1383772064</v>
      </c>
    </row>
    <row r="28" spans="1:12" x14ac:dyDescent="0.25">
      <c r="A28" s="22">
        <v>5</v>
      </c>
      <c r="B28" s="19">
        <v>0.15529999999999999</v>
      </c>
      <c r="C28" s="9">
        <f>B28-B16</f>
        <v>5.6799999999999989E-2</v>
      </c>
      <c r="D28" s="10">
        <f t="shared" si="0"/>
        <v>1.3684919976000001</v>
      </c>
    </row>
    <row r="29" spans="1:12" x14ac:dyDescent="0.25">
      <c r="A29" s="22">
        <v>6</v>
      </c>
      <c r="B29" s="19">
        <v>0.17780000000000001</v>
      </c>
      <c r="C29" s="9">
        <f>B29-B16</f>
        <v>7.9300000000000009E-2</v>
      </c>
      <c r="D29" s="10">
        <f t="shared" si="0"/>
        <v>1.3014956376</v>
      </c>
    </row>
    <row r="30" spans="1:12" x14ac:dyDescent="0.25">
      <c r="A30" s="22">
        <v>7</v>
      </c>
      <c r="B30" s="19">
        <v>0.1366</v>
      </c>
      <c r="C30" s="9">
        <f>B30-B16</f>
        <v>3.8099999999999995E-2</v>
      </c>
      <c r="D30" s="10">
        <f t="shared" si="0"/>
        <v>1.4254369384000001</v>
      </c>
      <c r="J30" s="4" t="s">
        <v>65</v>
      </c>
      <c r="K30" s="4"/>
      <c r="L30" s="4"/>
    </row>
    <row r="31" spans="1:12" x14ac:dyDescent="0.25">
      <c r="A31" s="22">
        <v>8</v>
      </c>
      <c r="B31" s="19">
        <v>0.14749999999999999</v>
      </c>
      <c r="C31" s="9">
        <f>B31-B16</f>
        <v>4.8999999999999988E-2</v>
      </c>
      <c r="D31" s="10">
        <f t="shared" si="0"/>
        <v>1.3921050000000001</v>
      </c>
    </row>
    <row r="32" spans="1:12" x14ac:dyDescent="0.25">
      <c r="A32" s="22">
        <v>9</v>
      </c>
      <c r="B32" s="19">
        <v>0.28270000000000001</v>
      </c>
      <c r="C32" s="9">
        <f>B32-B16</f>
        <v>0.1842</v>
      </c>
      <c r="D32" s="10">
        <f t="shared" si="0"/>
        <v>1.0110611056000001</v>
      </c>
    </row>
    <row r="33" spans="1:10" x14ac:dyDescent="0.25">
      <c r="A33" s="22">
        <v>10</v>
      </c>
      <c r="B33" s="19">
        <v>0.17899999999999999</v>
      </c>
      <c r="C33" s="9">
        <f>B33-B16</f>
        <v>8.0499999999999988E-2</v>
      </c>
      <c r="D33" s="10">
        <f t="shared" si="0"/>
        <v>1.2979691400000002</v>
      </c>
      <c r="J33" t="s">
        <v>44</v>
      </c>
    </row>
    <row r="34" spans="1:10" x14ac:dyDescent="0.25">
      <c r="A34" s="22">
        <v>11</v>
      </c>
      <c r="B34" s="19">
        <v>0.14560000000000001</v>
      </c>
      <c r="C34" s="9">
        <f>B34-B16</f>
        <v>4.7100000000000003E-2</v>
      </c>
      <c r="D34" s="10">
        <f t="shared" si="0"/>
        <v>1.3978871104000001</v>
      </c>
      <c r="J34" t="s">
        <v>43</v>
      </c>
    </row>
    <row r="35" spans="1:10" x14ac:dyDescent="0.25">
      <c r="A35" s="22">
        <v>12</v>
      </c>
      <c r="B35" s="19">
        <v>0.17649999999999999</v>
      </c>
      <c r="C35" s="9">
        <f>B35-B16</f>
        <v>7.7999999999999986E-2</v>
      </c>
      <c r="D35" s="10">
        <f t="shared" si="0"/>
        <v>1.3053213400000001</v>
      </c>
      <c r="J35" t="s">
        <v>45</v>
      </c>
    </row>
    <row r="36" spans="1:10" x14ac:dyDescent="0.25">
      <c r="A36" s="22">
        <v>13</v>
      </c>
      <c r="B36" s="19">
        <v>0.1459</v>
      </c>
      <c r="C36" s="9">
        <f>B36-B16</f>
        <v>4.7399999999999998E-2</v>
      </c>
      <c r="D36" s="10">
        <f t="shared" si="0"/>
        <v>1.3969733584000001</v>
      </c>
    </row>
    <row r="37" spans="1:10" x14ac:dyDescent="0.25">
      <c r="A37" s="22">
        <v>14</v>
      </c>
      <c r="B37" s="19">
        <v>0.1946</v>
      </c>
      <c r="C37" s="9">
        <f>B37-B16</f>
        <v>9.6099999999999991E-2</v>
      </c>
      <c r="D37" s="10">
        <f t="shared" si="0"/>
        <v>1.2525544824000001</v>
      </c>
    </row>
    <row r="38" spans="1:10" x14ac:dyDescent="0.25">
      <c r="A38" s="22">
        <v>15</v>
      </c>
      <c r="B38" s="19">
        <v>0.1993</v>
      </c>
      <c r="C38" s="9">
        <f>B38-B16</f>
        <v>0.1008</v>
      </c>
      <c r="D38" s="10">
        <f t="shared" si="0"/>
        <v>1.2390283336000001</v>
      </c>
    </row>
    <row r="39" spans="1:10" x14ac:dyDescent="0.25">
      <c r="A39" s="22">
        <v>16</v>
      </c>
      <c r="B39" s="19">
        <v>0.16109999999999999</v>
      </c>
      <c r="C39" s="9">
        <f>B39-B16</f>
        <v>6.2599999999999989E-2</v>
      </c>
      <c r="D39" s="10">
        <f t="shared" si="0"/>
        <v>1.3510629744</v>
      </c>
    </row>
    <row r="40" spans="1:10" x14ac:dyDescent="0.25">
      <c r="A40" s="22">
        <v>17</v>
      </c>
      <c r="B40" s="19">
        <v>0.24890000000000001</v>
      </c>
      <c r="C40" s="9">
        <f>B40-B16</f>
        <v>0.15040000000000001</v>
      </c>
      <c r="D40" s="10">
        <f t="shared" si="0"/>
        <v>1.1007012744000002</v>
      </c>
    </row>
    <row r="41" spans="1:10" x14ac:dyDescent="0.25">
      <c r="A41" s="22">
        <v>18</v>
      </c>
      <c r="B41" s="19">
        <v>0.1825</v>
      </c>
      <c r="C41" s="9">
        <f>B41-B16</f>
        <v>8.3999999999999991E-2</v>
      </c>
      <c r="D41" s="10">
        <f t="shared" si="0"/>
        <v>1.2877105000000002</v>
      </c>
    </row>
    <row r="42" spans="1:10" x14ac:dyDescent="0.25">
      <c r="A42" s="22">
        <v>19</v>
      </c>
      <c r="B42" s="19">
        <v>0.17199999999999999</v>
      </c>
      <c r="C42" s="9">
        <f>B42-B16</f>
        <v>7.3499999999999982E-2</v>
      </c>
      <c r="D42" s="10">
        <f t="shared" si="0"/>
        <v>1.3186069600000001</v>
      </c>
    </row>
    <row r="43" spans="1:10" x14ac:dyDescent="0.25">
      <c r="A43" s="22">
        <v>20</v>
      </c>
      <c r="B43" s="19">
        <v>0.2407</v>
      </c>
      <c r="C43" s="9">
        <f>B43-B16</f>
        <v>0.14219999999999999</v>
      </c>
      <c r="D43" s="10">
        <f t="shared" si="0"/>
        <v>1.1230131136000003</v>
      </c>
    </row>
    <row r="44" spans="1:10" x14ac:dyDescent="0.25">
      <c r="A44" s="22">
        <v>21</v>
      </c>
      <c r="B44" s="19">
        <v>0.20660000000000001</v>
      </c>
      <c r="C44" s="9">
        <f>B44-B16</f>
        <v>0.1081</v>
      </c>
      <c r="D44" s="10">
        <f t="shared" si="0"/>
        <v>1.2181632984000001</v>
      </c>
    </row>
    <row r="45" spans="1:10" x14ac:dyDescent="0.25">
      <c r="A45" s="22">
        <v>22</v>
      </c>
      <c r="B45" s="19">
        <v>0.16259999999999999</v>
      </c>
      <c r="C45" s="9">
        <f>B45-B16</f>
        <v>6.409999999999999E-2</v>
      </c>
      <c r="D45" s="10">
        <f t="shared" si="0"/>
        <v>1.3465734264000002</v>
      </c>
    </row>
    <row r="46" spans="1:10" x14ac:dyDescent="0.25">
      <c r="A46" s="22">
        <v>23</v>
      </c>
      <c r="B46" s="19">
        <v>0.1434</v>
      </c>
      <c r="C46" s="9">
        <f>B46-B16</f>
        <v>4.4899999999999995E-2</v>
      </c>
      <c r="D46" s="10">
        <f t="shared" si="0"/>
        <v>1.4045969784000001</v>
      </c>
    </row>
    <row r="47" spans="1:10" x14ac:dyDescent="0.25">
      <c r="A47" s="22">
        <v>24</v>
      </c>
      <c r="B47" s="19">
        <v>0.1772</v>
      </c>
      <c r="C47" s="9">
        <f>B47-B16</f>
        <v>7.8699999999999992E-2</v>
      </c>
      <c r="D47" s="10">
        <f t="shared" si="0"/>
        <v>1.3032606576000001</v>
      </c>
    </row>
    <row r="48" spans="1:10" x14ac:dyDescent="0.25">
      <c r="A48" s="22">
        <v>25</v>
      </c>
      <c r="B48" s="19">
        <v>0.21859999999999999</v>
      </c>
      <c r="C48" s="9">
        <f>B48-B16</f>
        <v>0.12009999999999998</v>
      </c>
      <c r="D48" s="10">
        <f t="shared" si="0"/>
        <v>1.1842444344</v>
      </c>
    </row>
    <row r="49" spans="1:4" x14ac:dyDescent="0.25">
      <c r="A49" s="22">
        <v>26</v>
      </c>
      <c r="B49" s="19">
        <v>0.20730000000000001</v>
      </c>
      <c r="C49" s="9">
        <f>B49-B16</f>
        <v>0.10880000000000001</v>
      </c>
      <c r="D49" s="10">
        <f t="shared" si="0"/>
        <v>1.2161717256000002</v>
      </c>
    </row>
    <row r="50" spans="1:4" x14ac:dyDescent="0.25">
      <c r="A50" s="22">
        <v>27</v>
      </c>
      <c r="B50" s="19">
        <v>0.17419999999999999</v>
      </c>
      <c r="C50" s="9">
        <f>B50-B16</f>
        <v>7.569999999999999E-2</v>
      </c>
      <c r="D50" s="10">
        <f t="shared" si="0"/>
        <v>1.3121034696000002</v>
      </c>
    </row>
    <row r="51" spans="1:4" x14ac:dyDescent="0.25">
      <c r="A51" s="22">
        <v>28</v>
      </c>
      <c r="B51" s="19">
        <v>0.19750000000000001</v>
      </c>
      <c r="C51" s="9">
        <f>B51-B16</f>
        <v>9.9000000000000005E-2</v>
      </c>
      <c r="D51" s="10">
        <f t="shared" si="0"/>
        <v>1.2442000000000002</v>
      </c>
    </row>
    <row r="52" spans="1:4" x14ac:dyDescent="0.25">
      <c r="A52" s="22">
        <v>29</v>
      </c>
      <c r="B52" s="19">
        <v>0.1593</v>
      </c>
      <c r="C52" s="9">
        <f>B52-B16</f>
        <v>6.0799999999999993E-2</v>
      </c>
      <c r="D52" s="10">
        <f t="shared" si="0"/>
        <v>1.3564601736000002</v>
      </c>
    </row>
    <row r="53" spans="1:4" x14ac:dyDescent="0.25">
      <c r="A53" s="22">
        <v>30</v>
      </c>
      <c r="B53" s="19">
        <v>0.22289999999999999</v>
      </c>
      <c r="C53" s="9">
        <f>B53-B16</f>
        <v>0.12439999999999998</v>
      </c>
      <c r="D53" s="10">
        <f t="shared" si="0"/>
        <v>1.1722051224000003</v>
      </c>
    </row>
    <row r="54" spans="1:4" x14ac:dyDescent="0.25">
      <c r="A54" s="22">
        <v>31</v>
      </c>
      <c r="B54" s="19">
        <v>0.1547</v>
      </c>
      <c r="C54" s="9">
        <f>B54-B16</f>
        <v>5.62E-2</v>
      </c>
      <c r="D54" s="10">
        <f t="shared" si="0"/>
        <v>1.3703012976000002</v>
      </c>
    </row>
    <row r="55" spans="1:4" x14ac:dyDescent="0.25">
      <c r="A55" s="22">
        <v>32</v>
      </c>
      <c r="B55" s="19">
        <v>0.17560000000000001</v>
      </c>
      <c r="C55" s="9">
        <f>B55-B16</f>
        <v>7.7100000000000002E-2</v>
      </c>
      <c r="D55" s="10">
        <f t="shared" si="0"/>
        <v>1.3079731504000001</v>
      </c>
    </row>
    <row r="56" spans="1:4" x14ac:dyDescent="0.25">
      <c r="A56" s="22">
        <v>33</v>
      </c>
      <c r="B56" s="19">
        <v>0.1232</v>
      </c>
      <c r="C56" s="9">
        <f>B56-B16</f>
        <v>2.47E-2</v>
      </c>
      <c r="D56" s="10">
        <f t="shared" si="0"/>
        <v>1.4669478336000001</v>
      </c>
    </row>
    <row r="57" spans="1:4" x14ac:dyDescent="0.25">
      <c r="A57" s="22">
        <v>34</v>
      </c>
      <c r="B57" s="19">
        <v>0.16159999999999999</v>
      </c>
      <c r="C57" s="9">
        <f>B57-B16</f>
        <v>6.3099999999999989E-2</v>
      </c>
      <c r="D57" s="10">
        <f t="shared" si="0"/>
        <v>1.3495656384000001</v>
      </c>
    </row>
    <row r="58" spans="1:4" x14ac:dyDescent="0.25">
      <c r="A58" s="22">
        <v>35</v>
      </c>
      <c r="B58" s="19">
        <v>0.1031</v>
      </c>
      <c r="C58" s="9">
        <f>B58-B16</f>
        <v>4.599999999999993E-3</v>
      </c>
      <c r="D58" s="10">
        <f t="shared" si="0"/>
        <v>1.5303184704000001</v>
      </c>
    </row>
    <row r="59" spans="1:4" x14ac:dyDescent="0.25">
      <c r="A59" s="22">
        <v>36</v>
      </c>
      <c r="B59" s="19">
        <v>0.1454</v>
      </c>
      <c r="C59" s="9">
        <f>B59-B16</f>
        <v>4.6899999999999997E-2</v>
      </c>
      <c r="D59" s="10">
        <f t="shared" si="0"/>
        <v>1.3984964424000002</v>
      </c>
    </row>
    <row r="60" spans="1:4" x14ac:dyDescent="0.25">
      <c r="A60" s="22">
        <v>37</v>
      </c>
      <c r="B60" s="19">
        <v>0.18779999999999999</v>
      </c>
      <c r="C60" s="9">
        <f>B60-B16</f>
        <v>8.929999999999999E-2</v>
      </c>
      <c r="D60" s="10">
        <f t="shared" si="0"/>
        <v>1.2722524776000002</v>
      </c>
    </row>
    <row r="61" spans="1:4" x14ac:dyDescent="0.25">
      <c r="A61" s="22">
        <v>38</v>
      </c>
      <c r="B61" s="19">
        <v>0.1774</v>
      </c>
      <c r="C61" s="9">
        <f>B61-B16</f>
        <v>7.8899999999999998E-2</v>
      </c>
      <c r="D61" s="10">
        <f t="shared" si="0"/>
        <v>1.3026721864000002</v>
      </c>
    </row>
    <row r="62" spans="1:4" x14ac:dyDescent="0.25">
      <c r="A62" s="22">
        <v>39</v>
      </c>
      <c r="B62" s="19">
        <v>0.12759999999999999</v>
      </c>
      <c r="C62" s="9">
        <f>B62-B16</f>
        <v>2.9099999999999987E-2</v>
      </c>
      <c r="D62" s="10">
        <f t="shared" si="0"/>
        <v>1.4532524464000001</v>
      </c>
    </row>
    <row r="63" spans="1:4" x14ac:dyDescent="0.25">
      <c r="A63" s="22">
        <v>40</v>
      </c>
      <c r="B63" s="19">
        <v>0.21790000000000001</v>
      </c>
      <c r="C63" s="9">
        <f>B63-B16</f>
        <v>0.11940000000000001</v>
      </c>
      <c r="D63" s="10">
        <f t="shared" si="0"/>
        <v>1.1862100624000003</v>
      </c>
    </row>
    <row r="64" spans="1:4" x14ac:dyDescent="0.25">
      <c r="A64" s="22">
        <v>41</v>
      </c>
      <c r="B64" s="19">
        <v>0.15609999999999999</v>
      </c>
      <c r="C64" s="9">
        <f>B64-B16</f>
        <v>5.7599999999999985E-2</v>
      </c>
      <c r="D64" s="10">
        <f t="shared" si="0"/>
        <v>1.3660814344000001</v>
      </c>
    </row>
    <row r="65" spans="1:4" x14ac:dyDescent="0.25">
      <c r="A65" s="22">
        <v>42</v>
      </c>
      <c r="B65" s="19">
        <v>0.1565</v>
      </c>
      <c r="C65" s="9">
        <f>B65-B16</f>
        <v>5.7999999999999996E-2</v>
      </c>
      <c r="D65" s="10">
        <f t="shared" si="0"/>
        <v>1.36487694</v>
      </c>
    </row>
    <row r="66" spans="1:4" x14ac:dyDescent="0.25">
      <c r="A66" s="22">
        <v>43</v>
      </c>
      <c r="B66" s="19">
        <v>0.14630000000000001</v>
      </c>
      <c r="C66" s="9">
        <f>B66-B16</f>
        <v>4.7800000000000009E-2</v>
      </c>
      <c r="D66" s="10">
        <f t="shared" si="0"/>
        <v>1.3957554816000002</v>
      </c>
    </row>
    <row r="67" spans="1:4" x14ac:dyDescent="0.25">
      <c r="A67" s="22">
        <v>44</v>
      </c>
      <c r="B67" s="19">
        <v>0.94059999999999999</v>
      </c>
      <c r="C67" s="9">
        <f>B67-B16</f>
        <v>0.84209999999999996</v>
      </c>
      <c r="D67" s="10">
        <f t="shared" si="0"/>
        <v>1.2574170399999973E-2</v>
      </c>
    </row>
    <row r="68" spans="1:4" x14ac:dyDescent="0.25">
      <c r="A68" s="22">
        <v>45</v>
      </c>
      <c r="B68" s="19">
        <v>0.18090000000000001</v>
      </c>
      <c r="C68" s="9">
        <f>B68-B16</f>
        <v>8.2400000000000001E-2</v>
      </c>
      <c r="D68" s="10">
        <f t="shared" si="0"/>
        <v>1.2923951784000001</v>
      </c>
    </row>
    <row r="69" spans="1:4" x14ac:dyDescent="0.25">
      <c r="A69" s="22">
        <v>46</v>
      </c>
      <c r="B69" s="19">
        <v>0.11849999999999999</v>
      </c>
      <c r="C69" s="9">
        <f>B69-B16</f>
        <v>1.999999999999999E-2</v>
      </c>
      <c r="D69" s="10">
        <f t="shared" si="0"/>
        <v>1.4816471400000002</v>
      </c>
    </row>
    <row r="70" spans="1:4" x14ac:dyDescent="0.25">
      <c r="A70" s="22">
        <v>47</v>
      </c>
      <c r="B70" s="19">
        <v>0.17979999999999999</v>
      </c>
      <c r="C70" s="9">
        <f>B70-B16</f>
        <v>8.1299999999999983E-2</v>
      </c>
      <c r="D70" s="10">
        <f t="shared" si="0"/>
        <v>1.2956207656000003</v>
      </c>
    </row>
    <row r="71" spans="1:4" x14ac:dyDescent="0.25">
      <c r="A71" s="22">
        <v>48</v>
      </c>
      <c r="B71" s="19">
        <v>0.18559999999999999</v>
      </c>
      <c r="C71" s="9">
        <f>B71-B16</f>
        <v>8.7099999999999983E-2</v>
      </c>
      <c r="D71" s="10">
        <f t="shared" si="0"/>
        <v>1.2786578304000003</v>
      </c>
    </row>
    <row r="72" spans="1:4" x14ac:dyDescent="0.25">
      <c r="A72" s="22">
        <v>49</v>
      </c>
      <c r="B72" s="19">
        <v>0.18920000000000001</v>
      </c>
      <c r="C72" s="9">
        <f>B72-B16</f>
        <v>9.0700000000000003E-2</v>
      </c>
      <c r="D72" s="10">
        <f t="shared" si="0"/>
        <v>1.2681846096</v>
      </c>
    </row>
    <row r="73" spans="1:4" x14ac:dyDescent="0.25">
      <c r="A73" s="22">
        <v>50</v>
      </c>
      <c r="B73" s="19">
        <v>0.1704</v>
      </c>
      <c r="C73" s="9">
        <f>B73-B16</f>
        <v>7.1899999999999992E-2</v>
      </c>
      <c r="D73" s="10">
        <f t="shared" si="0"/>
        <v>1.3233467424000001</v>
      </c>
    </row>
    <row r="74" spans="1:4" x14ac:dyDescent="0.25">
      <c r="A74" s="22">
        <v>51</v>
      </c>
      <c r="B74" s="19">
        <v>0.1474</v>
      </c>
      <c r="C74" s="9">
        <f>B74-B16</f>
        <v>4.8899999999999999E-2</v>
      </c>
      <c r="D74" s="10">
        <f t="shared" si="0"/>
        <v>1.3924090264000002</v>
      </c>
    </row>
    <row r="75" spans="1:4" x14ac:dyDescent="0.25">
      <c r="A75" s="22">
        <v>52</v>
      </c>
      <c r="B75" s="19">
        <v>0.16350000000000001</v>
      </c>
      <c r="C75" s="9">
        <f>B75-B16</f>
        <v>6.5000000000000002E-2</v>
      </c>
      <c r="D75" s="10">
        <f t="shared" si="0"/>
        <v>1.3438832400000003</v>
      </c>
    </row>
    <row r="76" spans="1:4" x14ac:dyDescent="0.25">
      <c r="A76" s="22">
        <v>53</v>
      </c>
      <c r="B76" s="19">
        <v>0.2606</v>
      </c>
      <c r="C76" s="9">
        <f>B76-B16</f>
        <v>0.16209999999999999</v>
      </c>
      <c r="D76" s="10">
        <f t="shared" si="0"/>
        <v>1.0692479304</v>
      </c>
    </row>
    <row r="77" spans="1:4" x14ac:dyDescent="0.25">
      <c r="A77" s="22">
        <v>54</v>
      </c>
      <c r="B77" s="19">
        <v>0.14349999999999999</v>
      </c>
      <c r="C77" s="9">
        <f>B77-B16</f>
        <v>4.4999999999999984E-2</v>
      </c>
      <c r="D77" s="10">
        <f t="shared" si="0"/>
        <v>1.4042916400000003</v>
      </c>
    </row>
    <row r="78" spans="1:4" x14ac:dyDescent="0.25">
      <c r="A78" s="22">
        <v>55</v>
      </c>
      <c r="B78" s="19">
        <v>0.1033</v>
      </c>
      <c r="C78" s="9">
        <f>B78-B16</f>
        <v>4.7999999999999987E-3</v>
      </c>
      <c r="D78" s="10">
        <f t="shared" si="0"/>
        <v>1.5296813896000001</v>
      </c>
    </row>
    <row r="79" spans="1:4" x14ac:dyDescent="0.25">
      <c r="A79" s="22">
        <v>56</v>
      </c>
      <c r="B79" s="19">
        <v>0.1212</v>
      </c>
      <c r="C79" s="9">
        <f>B79-B16</f>
        <v>2.2699999999999998E-2</v>
      </c>
      <c r="D79" s="10">
        <f t="shared" si="0"/>
        <v>1.4731940016</v>
      </c>
    </row>
    <row r="80" spans="1:4" x14ac:dyDescent="0.25">
      <c r="A80" s="22">
        <v>57</v>
      </c>
      <c r="B80" s="19">
        <v>0.19500000000000001</v>
      </c>
      <c r="C80" s="9">
        <f>B80-B16</f>
        <v>9.6500000000000002E-2</v>
      </c>
      <c r="D80" s="10">
        <f t="shared" si="0"/>
        <v>1.2514005000000001</v>
      </c>
    </row>
    <row r="81" spans="1:4" x14ac:dyDescent="0.25">
      <c r="A81" s="22">
        <v>58</v>
      </c>
      <c r="B81" s="19">
        <v>0.1948</v>
      </c>
      <c r="C81" s="9">
        <f>B81-B16</f>
        <v>9.6299999999999997E-2</v>
      </c>
      <c r="D81" s="10">
        <f t="shared" si="0"/>
        <v>1.2519774256000002</v>
      </c>
    </row>
    <row r="82" spans="1:4" x14ac:dyDescent="0.25">
      <c r="A82" s="22">
        <v>59</v>
      </c>
      <c r="B82" s="19">
        <v>9.9599999999999994E-2</v>
      </c>
      <c r="C82" s="9">
        <f>B82-B16</f>
        <v>1.0999999999999899E-3</v>
      </c>
      <c r="D82" s="10">
        <f t="shared" ref="D82:D111" si="1">(1.64*B82*B82)-(3.5239*B82)+(1.8762)</f>
        <v>1.5414886224000002</v>
      </c>
    </row>
    <row r="83" spans="1:4" x14ac:dyDescent="0.25">
      <c r="A83" s="22">
        <v>60</v>
      </c>
      <c r="B83" s="19">
        <v>0.18279999999999999</v>
      </c>
      <c r="C83" s="9">
        <f>B83-B16</f>
        <v>8.4299999999999986E-2</v>
      </c>
      <c r="D83" s="10">
        <f t="shared" si="1"/>
        <v>1.2868330576</v>
      </c>
    </row>
    <row r="84" spans="1:4" x14ac:dyDescent="0.25">
      <c r="A84" s="22">
        <v>61</v>
      </c>
      <c r="B84" s="19">
        <v>0.24310000000000001</v>
      </c>
      <c r="C84" s="9">
        <f>B84-B16</f>
        <v>0.14460000000000001</v>
      </c>
      <c r="D84" s="10">
        <f t="shared" si="1"/>
        <v>1.1164599904000001</v>
      </c>
    </row>
    <row r="85" spans="1:4" x14ac:dyDescent="0.25">
      <c r="A85" s="22">
        <v>62</v>
      </c>
      <c r="B85" s="19">
        <v>0.23630000000000001</v>
      </c>
      <c r="C85" s="9">
        <f>B85-B16</f>
        <v>0.13780000000000001</v>
      </c>
      <c r="D85" s="10">
        <f t="shared" si="1"/>
        <v>1.1350762416000002</v>
      </c>
    </row>
    <row r="86" spans="1:4" x14ac:dyDescent="0.25">
      <c r="A86" s="22">
        <v>63</v>
      </c>
      <c r="B86" s="19">
        <v>0.22270000000000001</v>
      </c>
      <c r="C86" s="9">
        <f>B86-B16</f>
        <v>0.1242</v>
      </c>
      <c r="D86" s="10">
        <f t="shared" si="1"/>
        <v>1.1727637456000002</v>
      </c>
    </row>
    <row r="87" spans="1:4" x14ac:dyDescent="0.25">
      <c r="A87" s="22">
        <v>64</v>
      </c>
      <c r="B87" s="19">
        <v>0.20469999999999999</v>
      </c>
      <c r="C87" s="9">
        <f>B87-B16</f>
        <v>0.10619999999999999</v>
      </c>
      <c r="D87" s="10">
        <f t="shared" si="1"/>
        <v>1.2235770976000002</v>
      </c>
    </row>
    <row r="88" spans="1:4" x14ac:dyDescent="0.25">
      <c r="A88" s="22">
        <v>65</v>
      </c>
      <c r="B88" s="19">
        <v>0.1389</v>
      </c>
      <c r="C88" s="9">
        <f>B88-B16</f>
        <v>4.0399999999999991E-2</v>
      </c>
      <c r="D88" s="10">
        <f t="shared" si="1"/>
        <v>1.4183711544000002</v>
      </c>
    </row>
    <row r="89" spans="1:4" x14ac:dyDescent="0.25">
      <c r="A89" s="22">
        <v>66</v>
      </c>
      <c r="B89" s="19">
        <v>0.27729999999999999</v>
      </c>
      <c r="C89" s="9">
        <f>B89-B16</f>
        <v>0.17879999999999999</v>
      </c>
      <c r="D89" s="10">
        <f t="shared" si="1"/>
        <v>1.0251308056000001</v>
      </c>
    </row>
    <row r="90" spans="1:4" x14ac:dyDescent="0.25">
      <c r="A90" s="22">
        <v>67</v>
      </c>
      <c r="B90" s="19">
        <v>0.1686</v>
      </c>
      <c r="C90" s="9">
        <f>B90-B16</f>
        <v>7.0099999999999996E-2</v>
      </c>
      <c r="D90" s="10">
        <f t="shared" si="1"/>
        <v>1.3286890344</v>
      </c>
    </row>
    <row r="91" spans="1:4" x14ac:dyDescent="0.25">
      <c r="A91" s="22">
        <v>68</v>
      </c>
      <c r="B91" s="19">
        <v>0.26400000000000001</v>
      </c>
      <c r="C91" s="9">
        <f>B91-B16</f>
        <v>0.16550000000000001</v>
      </c>
      <c r="D91" s="10">
        <f t="shared" si="1"/>
        <v>1.0601918400000001</v>
      </c>
    </row>
    <row r="92" spans="1:4" x14ac:dyDescent="0.25">
      <c r="A92" s="22">
        <v>69</v>
      </c>
      <c r="B92" s="19">
        <v>0.22639999999999999</v>
      </c>
      <c r="C92" s="9">
        <f>B92-B16</f>
        <v>0.12789999999999999</v>
      </c>
      <c r="D92" s="10">
        <f t="shared" si="1"/>
        <v>1.1624504544000001</v>
      </c>
    </row>
    <row r="93" spans="1:4" x14ac:dyDescent="0.25">
      <c r="A93" s="22">
        <v>70</v>
      </c>
      <c r="B93" s="19">
        <v>0.18659999999999999</v>
      </c>
      <c r="C93" s="9">
        <f>B93-B16</f>
        <v>8.8099999999999984E-2</v>
      </c>
      <c r="D93" s="10">
        <f t="shared" si="1"/>
        <v>1.2757443384</v>
      </c>
    </row>
    <row r="94" spans="1:4" x14ac:dyDescent="0.25">
      <c r="A94" s="22">
        <v>71</v>
      </c>
      <c r="B94" s="19">
        <v>0.16159999999999999</v>
      </c>
      <c r="C94" s="9">
        <f>B94-B16</f>
        <v>6.3099999999999989E-2</v>
      </c>
      <c r="D94" s="10">
        <f t="shared" si="1"/>
        <v>1.3495656384000001</v>
      </c>
    </row>
    <row r="95" spans="1:4" x14ac:dyDescent="0.25">
      <c r="A95" s="22">
        <v>72</v>
      </c>
      <c r="B95" s="19">
        <v>0.17349999999999999</v>
      </c>
      <c r="C95" s="9">
        <f>B95-B16</f>
        <v>7.4999999999999983E-2</v>
      </c>
      <c r="D95" s="10">
        <f t="shared" si="1"/>
        <v>1.3141710400000002</v>
      </c>
    </row>
    <row r="96" spans="1:4" x14ac:dyDescent="0.25">
      <c r="A96" s="22">
        <v>73</v>
      </c>
      <c r="B96" s="19">
        <v>0.25159999999999999</v>
      </c>
      <c r="C96" s="9">
        <f>B96-B16</f>
        <v>0.15309999999999999</v>
      </c>
      <c r="D96" s="10">
        <f t="shared" si="1"/>
        <v>1.0934029584</v>
      </c>
    </row>
    <row r="97" spans="1:4" x14ac:dyDescent="0.25">
      <c r="A97" s="22">
        <v>74</v>
      </c>
      <c r="B97" s="19">
        <v>0.21809999999999999</v>
      </c>
      <c r="C97" s="9">
        <f>B97-B16</f>
        <v>0.11959999999999998</v>
      </c>
      <c r="D97" s="10">
        <f t="shared" si="1"/>
        <v>1.1856482904000001</v>
      </c>
    </row>
    <row r="98" spans="1:4" x14ac:dyDescent="0.25">
      <c r="A98" s="22">
        <v>75</v>
      </c>
      <c r="B98" s="19">
        <v>0.22819999999999999</v>
      </c>
      <c r="C98" s="9">
        <f>B98-B16</f>
        <v>0.12969999999999998</v>
      </c>
      <c r="D98" s="10">
        <f t="shared" si="1"/>
        <v>1.1574494136000002</v>
      </c>
    </row>
    <row r="99" spans="1:4" x14ac:dyDescent="0.25">
      <c r="A99" s="22">
        <v>76</v>
      </c>
      <c r="B99" s="19">
        <v>0.1789</v>
      </c>
      <c r="C99" s="9">
        <f>B99-B16</f>
        <v>8.0399999999999999E-2</v>
      </c>
      <c r="D99" s="10">
        <f t="shared" si="1"/>
        <v>1.2982628344</v>
      </c>
    </row>
    <row r="100" spans="1:4" x14ac:dyDescent="0.25">
      <c r="A100" s="22">
        <v>77</v>
      </c>
      <c r="B100" s="19">
        <v>0.28339999999999999</v>
      </c>
      <c r="C100" s="9">
        <f>B100-B16</f>
        <v>0.18489999999999998</v>
      </c>
      <c r="D100" s="10">
        <f t="shared" si="1"/>
        <v>1.0092442584000003</v>
      </c>
    </row>
    <row r="101" spans="1:4" x14ac:dyDescent="0.25">
      <c r="A101" s="22">
        <v>78</v>
      </c>
      <c r="B101" s="19">
        <v>0.1996</v>
      </c>
      <c r="C101" s="9">
        <f>B101-B16</f>
        <v>0.1011</v>
      </c>
      <c r="D101" s="10">
        <f t="shared" si="1"/>
        <v>1.2381674224000001</v>
      </c>
    </row>
    <row r="102" spans="1:4" x14ac:dyDescent="0.25">
      <c r="A102" s="22">
        <v>79</v>
      </c>
      <c r="B102" s="19">
        <v>0.2218</v>
      </c>
      <c r="C102" s="9">
        <f>B102-B16</f>
        <v>0.12329999999999999</v>
      </c>
      <c r="D102" s="10">
        <f t="shared" si="1"/>
        <v>1.1752791736000001</v>
      </c>
    </row>
    <row r="103" spans="1:4" x14ac:dyDescent="0.25">
      <c r="A103" s="22">
        <v>80</v>
      </c>
      <c r="B103" s="19">
        <v>0.34250000000000003</v>
      </c>
      <c r="C103" s="9">
        <f>B103-B16</f>
        <v>0.24400000000000002</v>
      </c>
      <c r="D103" s="10">
        <f t="shared" si="1"/>
        <v>0.8616465000000002</v>
      </c>
    </row>
    <row r="104" spans="1:4" x14ac:dyDescent="0.25">
      <c r="A104" s="22">
        <v>81</v>
      </c>
      <c r="B104" s="19">
        <v>0.34329999999999999</v>
      </c>
      <c r="C104" s="9">
        <f>B104-B16</f>
        <v>0.24479999999999999</v>
      </c>
      <c r="D104" s="10">
        <f t="shared" si="1"/>
        <v>0.8597271496000003</v>
      </c>
    </row>
    <row r="105" spans="1:4" x14ac:dyDescent="0.25">
      <c r="A105" s="22">
        <v>82</v>
      </c>
      <c r="B105" s="19">
        <v>0.32540000000000002</v>
      </c>
      <c r="C105" s="9">
        <f>B105-B16</f>
        <v>0.22690000000000002</v>
      </c>
      <c r="D105" s="10">
        <f t="shared" si="1"/>
        <v>0.90317460240000003</v>
      </c>
    </row>
    <row r="106" spans="1:4" x14ac:dyDescent="0.25">
      <c r="A106" s="22">
        <v>83</v>
      </c>
      <c r="B106" s="19">
        <v>0.22969999999999999</v>
      </c>
      <c r="C106" s="9">
        <f>B106-B16</f>
        <v>0.13119999999999998</v>
      </c>
      <c r="D106" s="10">
        <f t="shared" si="1"/>
        <v>1.1532899976000002</v>
      </c>
    </row>
    <row r="107" spans="1:4" x14ac:dyDescent="0.25">
      <c r="A107" s="22">
        <v>84</v>
      </c>
      <c r="B107" s="19">
        <v>0.30520000000000003</v>
      </c>
      <c r="C107" s="9">
        <f>B107-B16</f>
        <v>0.20670000000000002</v>
      </c>
      <c r="D107" s="10">
        <f t="shared" si="1"/>
        <v>0.95346686560000005</v>
      </c>
    </row>
    <row r="108" spans="1:4" x14ac:dyDescent="0.25">
      <c r="A108" s="22">
        <v>85</v>
      </c>
      <c r="B108" s="19">
        <v>0.21460000000000001</v>
      </c>
      <c r="C108" s="9">
        <f>B108-B16</f>
        <v>0.11610000000000001</v>
      </c>
      <c r="D108" s="10">
        <f t="shared" si="1"/>
        <v>1.1954982424000002</v>
      </c>
    </row>
    <row r="109" spans="1:4" x14ac:dyDescent="0.25">
      <c r="A109" s="22">
        <v>86</v>
      </c>
      <c r="B109" s="19">
        <v>0.2213</v>
      </c>
      <c r="C109" s="9">
        <f>B109-B16</f>
        <v>0.12279999999999999</v>
      </c>
      <c r="D109" s="10">
        <f t="shared" si="1"/>
        <v>1.1766777816</v>
      </c>
    </row>
    <row r="110" spans="1:4" x14ac:dyDescent="0.25">
      <c r="A110" s="22">
        <v>87</v>
      </c>
      <c r="B110" s="19">
        <v>0.17849999999999999</v>
      </c>
      <c r="C110" s="9">
        <f>B110-B16</f>
        <v>7.9999999999999988E-2</v>
      </c>
      <c r="D110" s="10">
        <f t="shared" si="1"/>
        <v>1.2994379400000002</v>
      </c>
    </row>
    <row r="111" spans="1:4" x14ac:dyDescent="0.25">
      <c r="A111" s="23">
        <v>88</v>
      </c>
      <c r="B111" s="20">
        <v>0.21460000000000001</v>
      </c>
      <c r="C111" s="14">
        <f>B111-B16</f>
        <v>0.11610000000000001</v>
      </c>
      <c r="D111" s="15">
        <f t="shared" si="1"/>
        <v>1.1954982424000002</v>
      </c>
    </row>
  </sheetData>
  <pageMargins left="0.7" right="0.7" top="0.75" bottom="0.75" header="0.3" footer="0.3"/>
  <pageSetup paperSize="9" orientation="portrait" horizontalDpi="0" verticalDpi="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106"/>
  <sheetViews>
    <sheetView topLeftCell="A14" workbookViewId="0">
      <selection activeCell="S18" sqref="S18"/>
    </sheetView>
  </sheetViews>
  <sheetFormatPr defaultRowHeight="15" x14ac:dyDescent="0.25"/>
  <sheetData>
    <row r="1" spans="1:12" x14ac:dyDescent="0.25">
      <c r="A1">
        <v>9.7799999999999998E-2</v>
      </c>
      <c r="B1">
        <v>0.22539999999999999</v>
      </c>
      <c r="C1">
        <v>0.20480000000000001</v>
      </c>
      <c r="D1">
        <v>0.2697</v>
      </c>
      <c r="E1">
        <v>0.20849999999999999</v>
      </c>
      <c r="F1">
        <v>0.255</v>
      </c>
      <c r="G1">
        <v>0.26140000000000002</v>
      </c>
      <c r="H1">
        <v>0.24299999999999999</v>
      </c>
      <c r="I1">
        <v>0.20230000000000001</v>
      </c>
      <c r="J1">
        <v>0.50029999999999997</v>
      </c>
      <c r="K1">
        <v>0.41310000000000002</v>
      </c>
      <c r="L1">
        <v>0.76690000000000003</v>
      </c>
    </row>
    <row r="2" spans="1:12" x14ac:dyDescent="0.25">
      <c r="A2">
        <v>1.3125</v>
      </c>
      <c r="B2">
        <v>0.37490000000000001</v>
      </c>
      <c r="C2">
        <v>0.2452</v>
      </c>
      <c r="D2">
        <v>0.20849999999999999</v>
      </c>
      <c r="E2">
        <v>0.193</v>
      </c>
      <c r="F2">
        <v>0.2064</v>
      </c>
      <c r="G2">
        <v>0.27589999999999998</v>
      </c>
      <c r="H2">
        <v>0.22450000000000001</v>
      </c>
      <c r="I2">
        <v>0.24030000000000001</v>
      </c>
      <c r="J2">
        <v>0.33810000000000001</v>
      </c>
      <c r="K2">
        <v>0.34799999999999998</v>
      </c>
      <c r="L2">
        <v>0.39850000000000002</v>
      </c>
    </row>
    <row r="3" spans="1:12" x14ac:dyDescent="0.25">
      <c r="A3">
        <v>1.2839</v>
      </c>
      <c r="B3">
        <v>0.2878</v>
      </c>
      <c r="C3">
        <v>0.34760000000000002</v>
      </c>
      <c r="D3">
        <v>0.35020000000000001</v>
      </c>
      <c r="E3">
        <v>0.2477</v>
      </c>
      <c r="F3">
        <v>0.2175</v>
      </c>
      <c r="G3">
        <v>0.2026</v>
      </c>
      <c r="H3">
        <v>0.19539999999999999</v>
      </c>
      <c r="I3">
        <v>0.33250000000000002</v>
      </c>
      <c r="J3">
        <v>0.41360000000000002</v>
      </c>
      <c r="K3">
        <v>0.3745</v>
      </c>
      <c r="L3">
        <v>0.56869999999999998</v>
      </c>
    </row>
    <row r="4" spans="1:12" x14ac:dyDescent="0.25">
      <c r="A4">
        <v>0.91149999999999998</v>
      </c>
      <c r="B4">
        <v>0.2888</v>
      </c>
      <c r="C4">
        <v>0.15970000000000001</v>
      </c>
      <c r="D4">
        <v>0.22520000000000001</v>
      </c>
      <c r="E4">
        <v>0.2414</v>
      </c>
      <c r="F4">
        <v>0.20399999999999999</v>
      </c>
      <c r="G4">
        <v>0.25480000000000003</v>
      </c>
      <c r="H4">
        <v>0.21929999999999999</v>
      </c>
      <c r="I4">
        <v>0.34200000000000003</v>
      </c>
      <c r="J4">
        <v>0.2329</v>
      </c>
      <c r="K4">
        <v>0.31130000000000002</v>
      </c>
      <c r="L4">
        <v>0.37480000000000002</v>
      </c>
    </row>
    <row r="5" spans="1:12" x14ac:dyDescent="0.25">
      <c r="A5">
        <v>0.17630000000000001</v>
      </c>
      <c r="B5">
        <v>0.221</v>
      </c>
      <c r="C5">
        <v>0.31169999999999998</v>
      </c>
      <c r="D5">
        <v>0.25240000000000001</v>
      </c>
      <c r="E5">
        <v>0.2072</v>
      </c>
      <c r="F5">
        <v>0.24729999999999999</v>
      </c>
      <c r="G5">
        <v>0.30559999999999998</v>
      </c>
      <c r="H5">
        <v>0.21240000000000001</v>
      </c>
      <c r="I5">
        <v>0.37890000000000001</v>
      </c>
      <c r="J5">
        <v>0.30830000000000002</v>
      </c>
      <c r="K5">
        <v>0.29809999999999998</v>
      </c>
      <c r="L5">
        <v>0.38250000000000001</v>
      </c>
    </row>
    <row r="6" spans="1:12" x14ac:dyDescent="0.25">
      <c r="A6">
        <v>0.21199999999999999</v>
      </c>
      <c r="B6">
        <v>0.2848</v>
      </c>
      <c r="C6">
        <v>0.22270000000000001</v>
      </c>
      <c r="D6">
        <v>0.25679999999999997</v>
      </c>
      <c r="E6">
        <v>0.2326</v>
      </c>
      <c r="F6">
        <v>0.30909999999999999</v>
      </c>
      <c r="G6">
        <v>0.22040000000000001</v>
      </c>
      <c r="H6">
        <v>0.2354</v>
      </c>
      <c r="I6">
        <v>0.33789999999999998</v>
      </c>
      <c r="J6">
        <v>0.39489999999999997</v>
      </c>
      <c r="K6">
        <v>0.48799999999999999</v>
      </c>
      <c r="L6">
        <v>0.42459999999999998</v>
      </c>
    </row>
    <row r="7" spans="1:12" x14ac:dyDescent="0.25">
      <c r="A7">
        <v>0.1249</v>
      </c>
      <c r="B7">
        <v>0.12870000000000001</v>
      </c>
      <c r="C7">
        <v>0.2898</v>
      </c>
      <c r="D7">
        <v>0.20069999999999999</v>
      </c>
      <c r="E7">
        <v>0.25190000000000001</v>
      </c>
      <c r="F7">
        <v>0.3</v>
      </c>
      <c r="G7">
        <v>0.24279999999999999</v>
      </c>
      <c r="H7">
        <v>0.28899999999999998</v>
      </c>
      <c r="I7">
        <v>0.3221</v>
      </c>
      <c r="J7">
        <v>0.31219999999999998</v>
      </c>
      <c r="K7">
        <v>0.49980000000000002</v>
      </c>
      <c r="L7">
        <v>0.33139999999999997</v>
      </c>
    </row>
    <row r="8" spans="1:12" x14ac:dyDescent="0.25">
      <c r="A8">
        <v>0.3407</v>
      </c>
      <c r="B8">
        <v>0.1331</v>
      </c>
      <c r="C8">
        <v>0.2641</v>
      </c>
      <c r="D8">
        <v>0.29920000000000002</v>
      </c>
      <c r="E8">
        <v>0.2591</v>
      </c>
      <c r="F8">
        <v>0.248</v>
      </c>
      <c r="G8">
        <v>0.31969999999999998</v>
      </c>
      <c r="H8">
        <v>0.2286</v>
      </c>
      <c r="I8">
        <v>0.3649</v>
      </c>
      <c r="J8">
        <v>0.28549999999999998</v>
      </c>
      <c r="K8">
        <v>0.41649999999999998</v>
      </c>
      <c r="L8">
        <v>0.35349999999999998</v>
      </c>
    </row>
    <row r="11" spans="1:12" x14ac:dyDescent="0.25">
      <c r="B11" t="s">
        <v>7</v>
      </c>
      <c r="C11" t="s">
        <v>8</v>
      </c>
      <c r="D11" t="s">
        <v>9</v>
      </c>
      <c r="E11" t="s">
        <v>11</v>
      </c>
    </row>
    <row r="12" spans="1:12" x14ac:dyDescent="0.25">
      <c r="A12" t="s">
        <v>35</v>
      </c>
      <c r="B12">
        <v>9.7799999999999998E-2</v>
      </c>
    </row>
    <row r="13" spans="1:12" x14ac:dyDescent="0.25">
      <c r="A13" t="s">
        <v>4</v>
      </c>
      <c r="B13">
        <v>1.2839</v>
      </c>
      <c r="C13">
        <f>B13-B12</f>
        <v>1.1861000000000002</v>
      </c>
      <c r="D13">
        <v>0.01</v>
      </c>
      <c r="E13">
        <f>(0.887*C13*C13)-(2.0156*C13)+(1.1528)</f>
        <v>9.9578972700002932E-3</v>
      </c>
    </row>
    <row r="14" spans="1:12" x14ac:dyDescent="0.25">
      <c r="A14" t="s">
        <v>3</v>
      </c>
      <c r="B14">
        <v>0.91149999999999998</v>
      </c>
      <c r="C14">
        <f>B14-B12</f>
        <v>0.81369999999999998</v>
      </c>
      <c r="D14">
        <v>0.1</v>
      </c>
      <c r="E14">
        <f t="shared" ref="E14:E15" si="0">(0.887*C14*C14)-(2.0156*C14)+(1.1528)</f>
        <v>9.9995801029999942E-2</v>
      </c>
    </row>
    <row r="15" spans="1:12" x14ac:dyDescent="0.25">
      <c r="A15" t="s">
        <v>2</v>
      </c>
      <c r="B15">
        <v>0.17630000000000001</v>
      </c>
      <c r="C15">
        <f>B15-B12</f>
        <v>7.8500000000000014E-2</v>
      </c>
      <c r="D15">
        <v>1</v>
      </c>
      <c r="E15">
        <f t="shared" si="0"/>
        <v>1.0000413157500001</v>
      </c>
    </row>
    <row r="16" spans="1:12" x14ac:dyDescent="0.25">
      <c r="A16" t="s">
        <v>1</v>
      </c>
      <c r="B16">
        <v>0.21199999999999999</v>
      </c>
    </row>
    <row r="17" spans="1:12" x14ac:dyDescent="0.25">
      <c r="A17" t="s">
        <v>0</v>
      </c>
      <c r="B17">
        <v>0.1249</v>
      </c>
    </row>
    <row r="18" spans="1:12" x14ac:dyDescent="0.25">
      <c r="A18" s="3" t="s">
        <v>27</v>
      </c>
      <c r="B18" s="3" t="s">
        <v>7</v>
      </c>
      <c r="C18" s="3" t="s">
        <v>8</v>
      </c>
      <c r="D18" s="3" t="s">
        <v>11</v>
      </c>
    </row>
    <row r="19" spans="1:12" x14ac:dyDescent="0.25">
      <c r="A19" s="21">
        <v>1</v>
      </c>
      <c r="B19" s="18">
        <v>0.22539999999999999</v>
      </c>
      <c r="C19" s="6">
        <f>B19-B12</f>
        <v>0.12759999999999999</v>
      </c>
      <c r="D19" s="7">
        <f t="shared" ref="D19:D50" si="1">(0.887*C19*C19)-(2.0156*C19)+(1.1528)</f>
        <v>0.91005136112000007</v>
      </c>
    </row>
    <row r="20" spans="1:12" x14ac:dyDescent="0.25">
      <c r="A20" s="22">
        <v>2</v>
      </c>
      <c r="B20" s="19">
        <v>0.37490000000000001</v>
      </c>
      <c r="C20" s="9">
        <f>B20-B12</f>
        <v>0.27710000000000001</v>
      </c>
      <c r="D20" s="10">
        <f t="shared" si="1"/>
        <v>0.66238501167000008</v>
      </c>
    </row>
    <row r="21" spans="1:12" x14ac:dyDescent="0.25">
      <c r="A21" s="22">
        <v>3</v>
      </c>
      <c r="B21" s="19">
        <v>0.2878</v>
      </c>
      <c r="C21" s="9">
        <f>B21-B12</f>
        <v>0.19</v>
      </c>
      <c r="D21" s="10">
        <f t="shared" si="1"/>
        <v>0.80185670000000009</v>
      </c>
    </row>
    <row r="22" spans="1:12" x14ac:dyDescent="0.25">
      <c r="A22" s="22">
        <v>4</v>
      </c>
      <c r="B22" s="19">
        <v>0.2888</v>
      </c>
      <c r="C22" s="9">
        <f>B22-B12</f>
        <v>0.191</v>
      </c>
      <c r="D22" s="10">
        <f t="shared" si="1"/>
        <v>0.80017904700000009</v>
      </c>
    </row>
    <row r="23" spans="1:12" x14ac:dyDescent="0.25">
      <c r="A23" s="22">
        <v>5</v>
      </c>
      <c r="B23" s="19">
        <v>0.221</v>
      </c>
      <c r="C23" s="9">
        <f>B23-B12</f>
        <v>0.1232</v>
      </c>
      <c r="D23" s="10">
        <f t="shared" si="1"/>
        <v>0.91794117888000004</v>
      </c>
    </row>
    <row r="24" spans="1:12" x14ac:dyDescent="0.25">
      <c r="A24" s="22">
        <v>6</v>
      </c>
      <c r="B24" s="19">
        <v>0.2848</v>
      </c>
      <c r="C24" s="9">
        <f>B24-B12</f>
        <v>0.187</v>
      </c>
      <c r="D24" s="10">
        <f t="shared" si="1"/>
        <v>0.80690030300000004</v>
      </c>
    </row>
    <row r="25" spans="1:12" x14ac:dyDescent="0.25">
      <c r="A25" s="22">
        <v>7</v>
      </c>
      <c r="B25" s="19">
        <v>0.12870000000000001</v>
      </c>
      <c r="C25" s="9">
        <f>B25-B12</f>
        <v>3.0900000000000011E-2</v>
      </c>
      <c r="D25" s="10">
        <f t="shared" si="1"/>
        <v>1.0913648764700001</v>
      </c>
      <c r="J25" s="4" t="s">
        <v>65</v>
      </c>
      <c r="K25" s="4"/>
      <c r="L25" s="4"/>
    </row>
    <row r="26" spans="1:12" x14ac:dyDescent="0.25">
      <c r="A26" s="22">
        <v>8</v>
      </c>
      <c r="B26" s="19">
        <v>0.1331</v>
      </c>
      <c r="C26" s="9">
        <f>B26-B12</f>
        <v>3.5299999999999998E-2</v>
      </c>
      <c r="D26" s="10">
        <f t="shared" si="1"/>
        <v>1.0827546018300001</v>
      </c>
    </row>
    <row r="27" spans="1:12" x14ac:dyDescent="0.25">
      <c r="A27" s="22">
        <v>9</v>
      </c>
      <c r="B27" s="19">
        <v>0.20480000000000001</v>
      </c>
      <c r="C27" s="9">
        <f>B27-B12</f>
        <v>0.10700000000000001</v>
      </c>
      <c r="D27" s="10">
        <f t="shared" si="1"/>
        <v>0.94728606299999996</v>
      </c>
    </row>
    <row r="28" spans="1:12" x14ac:dyDescent="0.25">
      <c r="A28" s="22">
        <v>10</v>
      </c>
      <c r="B28" s="19">
        <v>0.2452</v>
      </c>
      <c r="C28" s="9">
        <f>B28-B12</f>
        <v>0.1474</v>
      </c>
      <c r="D28" s="10">
        <f t="shared" si="1"/>
        <v>0.8749721961200001</v>
      </c>
      <c r="H28" t="s">
        <v>46</v>
      </c>
    </row>
    <row r="29" spans="1:12" x14ac:dyDescent="0.25">
      <c r="A29" s="22">
        <v>11</v>
      </c>
      <c r="B29" s="19">
        <v>0.34760000000000002</v>
      </c>
      <c r="C29" s="9">
        <f>B29-B12</f>
        <v>0.24980000000000002</v>
      </c>
      <c r="D29" s="10">
        <f t="shared" si="1"/>
        <v>0.70465195548000004</v>
      </c>
      <c r="H29" t="s">
        <v>47</v>
      </c>
    </row>
    <row r="30" spans="1:12" x14ac:dyDescent="0.25">
      <c r="A30" s="22">
        <v>12</v>
      </c>
      <c r="B30" s="19">
        <v>0.15970000000000001</v>
      </c>
      <c r="C30" s="9">
        <f>B30-B12</f>
        <v>6.1900000000000011E-2</v>
      </c>
      <c r="D30" s="10">
        <f t="shared" si="1"/>
        <v>1.0314329980700001</v>
      </c>
      <c r="H30" t="s">
        <v>48</v>
      </c>
    </row>
    <row r="31" spans="1:12" x14ac:dyDescent="0.25">
      <c r="A31" s="22">
        <v>13</v>
      </c>
      <c r="B31" s="19">
        <v>0.31169999999999998</v>
      </c>
      <c r="C31" s="9">
        <f>B31-B12</f>
        <v>0.21389999999999998</v>
      </c>
      <c r="D31" s="10">
        <f t="shared" si="1"/>
        <v>0.76224625727000006</v>
      </c>
    </row>
    <row r="32" spans="1:12" x14ac:dyDescent="0.25">
      <c r="A32" s="22">
        <v>14</v>
      </c>
      <c r="B32" s="19">
        <v>0.22270000000000001</v>
      </c>
      <c r="C32" s="9">
        <f>B32-B12</f>
        <v>0.12490000000000001</v>
      </c>
      <c r="D32" s="10">
        <f t="shared" si="1"/>
        <v>0.91488876887000004</v>
      </c>
    </row>
    <row r="33" spans="1:4" x14ac:dyDescent="0.25">
      <c r="A33" s="22">
        <v>15</v>
      </c>
      <c r="B33" s="19">
        <v>0.2898</v>
      </c>
      <c r="C33" s="9">
        <f>B33-B12</f>
        <v>0.192</v>
      </c>
      <c r="D33" s="10">
        <f t="shared" si="1"/>
        <v>0.79850316799999999</v>
      </c>
    </row>
    <row r="34" spans="1:4" x14ac:dyDescent="0.25">
      <c r="A34" s="22">
        <v>16</v>
      </c>
      <c r="B34" s="19">
        <v>0.2641</v>
      </c>
      <c r="C34" s="9">
        <f>B34-B12</f>
        <v>0.1663</v>
      </c>
      <c r="D34" s="10">
        <f t="shared" si="1"/>
        <v>0.84213631703000003</v>
      </c>
    </row>
    <row r="35" spans="1:4" x14ac:dyDescent="0.25">
      <c r="A35" s="22">
        <v>17</v>
      </c>
      <c r="B35" s="19">
        <v>0.2697</v>
      </c>
      <c r="C35" s="9">
        <f>B35-B12</f>
        <v>0.1719</v>
      </c>
      <c r="D35" s="10">
        <f t="shared" si="1"/>
        <v>0.83252886407000004</v>
      </c>
    </row>
    <row r="36" spans="1:4" x14ac:dyDescent="0.25">
      <c r="A36" s="22">
        <v>18</v>
      </c>
      <c r="B36" s="19">
        <v>0.20849999999999999</v>
      </c>
      <c r="C36" s="9">
        <f>B36-B12</f>
        <v>0.11069999999999999</v>
      </c>
      <c r="D36" s="10">
        <f t="shared" si="1"/>
        <v>0.94054281263000006</v>
      </c>
    </row>
    <row r="37" spans="1:4" x14ac:dyDescent="0.25">
      <c r="A37" s="22">
        <v>19</v>
      </c>
      <c r="B37" s="19">
        <v>0.35020000000000001</v>
      </c>
      <c r="C37" s="9">
        <f>B37-B12</f>
        <v>0.25240000000000001</v>
      </c>
      <c r="D37" s="10">
        <f t="shared" si="1"/>
        <v>0.70056956912000001</v>
      </c>
    </row>
    <row r="38" spans="1:4" x14ac:dyDescent="0.25">
      <c r="A38" s="22">
        <v>20</v>
      </c>
      <c r="B38" s="19">
        <v>0.22520000000000001</v>
      </c>
      <c r="C38" s="9">
        <f>B38-B12</f>
        <v>0.12740000000000001</v>
      </c>
      <c r="D38" s="10">
        <f t="shared" si="1"/>
        <v>0.91040924412000002</v>
      </c>
    </row>
    <row r="39" spans="1:4" x14ac:dyDescent="0.25">
      <c r="A39" s="22">
        <v>21</v>
      </c>
      <c r="B39" s="19">
        <v>0.25240000000000001</v>
      </c>
      <c r="C39" s="9">
        <f>B39-B12</f>
        <v>0.15460000000000002</v>
      </c>
      <c r="D39" s="10">
        <f t="shared" si="1"/>
        <v>0.86238856892000004</v>
      </c>
    </row>
    <row r="40" spans="1:4" x14ac:dyDescent="0.25">
      <c r="A40" s="22">
        <v>22</v>
      </c>
      <c r="B40" s="19">
        <v>0.25679999999999997</v>
      </c>
      <c r="C40" s="9">
        <f>B40-B12</f>
        <v>0.15899999999999997</v>
      </c>
      <c r="D40" s="10">
        <f t="shared" si="1"/>
        <v>0.85474384700000017</v>
      </c>
    </row>
    <row r="41" spans="1:4" x14ac:dyDescent="0.25">
      <c r="A41" s="22">
        <v>23</v>
      </c>
      <c r="B41" s="19">
        <v>0.20069999999999999</v>
      </c>
      <c r="C41" s="9">
        <f>B41-B12</f>
        <v>0.10289999999999999</v>
      </c>
      <c r="D41" s="10">
        <f t="shared" si="1"/>
        <v>0.95478667967000008</v>
      </c>
    </row>
    <row r="42" spans="1:4" x14ac:dyDescent="0.25">
      <c r="A42" s="22">
        <v>24</v>
      </c>
      <c r="B42" s="19">
        <v>0.29920000000000002</v>
      </c>
      <c r="C42" s="9">
        <f>B42-B12</f>
        <v>0.20140000000000002</v>
      </c>
      <c r="D42" s="10">
        <f t="shared" si="1"/>
        <v>0.78283661851999997</v>
      </c>
    </row>
    <row r="43" spans="1:4" x14ac:dyDescent="0.25">
      <c r="A43" s="22">
        <v>25</v>
      </c>
      <c r="B43" s="19">
        <v>0.20849999999999999</v>
      </c>
      <c r="C43" s="9">
        <f>B43-B12</f>
        <v>0.11069999999999999</v>
      </c>
      <c r="D43" s="10">
        <f t="shared" si="1"/>
        <v>0.94054281263000006</v>
      </c>
    </row>
    <row r="44" spans="1:4" x14ac:dyDescent="0.25">
      <c r="A44" s="22">
        <v>26</v>
      </c>
      <c r="B44" s="19">
        <v>0.193</v>
      </c>
      <c r="C44" s="9">
        <f>B44-B12</f>
        <v>9.5200000000000007E-2</v>
      </c>
      <c r="D44" s="10">
        <f t="shared" si="1"/>
        <v>0.96895379648000002</v>
      </c>
    </row>
    <row r="45" spans="1:4" x14ac:dyDescent="0.25">
      <c r="A45" s="22">
        <v>27</v>
      </c>
      <c r="B45" s="19">
        <v>0.2477</v>
      </c>
      <c r="C45" s="9">
        <f>B45-B12</f>
        <v>0.14990000000000001</v>
      </c>
      <c r="D45" s="10">
        <f t="shared" si="1"/>
        <v>0.87059245887000003</v>
      </c>
    </row>
    <row r="46" spans="1:4" x14ac:dyDescent="0.25">
      <c r="A46" s="22">
        <v>28</v>
      </c>
      <c r="B46" s="19">
        <v>0.2414</v>
      </c>
      <c r="C46" s="9">
        <f>B46-B12</f>
        <v>0.14360000000000001</v>
      </c>
      <c r="D46" s="10">
        <f t="shared" si="1"/>
        <v>0.88165063152000012</v>
      </c>
    </row>
    <row r="47" spans="1:4" x14ac:dyDescent="0.25">
      <c r="A47" s="22">
        <v>29</v>
      </c>
      <c r="B47" s="19">
        <v>0.2072</v>
      </c>
      <c r="C47" s="9">
        <f>B47-B12</f>
        <v>0.1094</v>
      </c>
      <c r="D47" s="10">
        <f t="shared" si="1"/>
        <v>0.94290929532000001</v>
      </c>
    </row>
    <row r="48" spans="1:4" x14ac:dyDescent="0.25">
      <c r="A48" s="22">
        <v>30</v>
      </c>
      <c r="B48" s="19">
        <v>0.2326</v>
      </c>
      <c r="C48" s="9">
        <f>B48-B12</f>
        <v>0.1348</v>
      </c>
      <c r="D48" s="10">
        <f t="shared" si="1"/>
        <v>0.89721483248</v>
      </c>
    </row>
    <row r="49" spans="1:4" x14ac:dyDescent="0.25">
      <c r="A49" s="22">
        <v>31</v>
      </c>
      <c r="B49" s="19">
        <v>0.25190000000000001</v>
      </c>
      <c r="C49" s="9">
        <f>B49-B12</f>
        <v>0.15410000000000001</v>
      </c>
      <c r="D49" s="10">
        <f t="shared" si="1"/>
        <v>0.86325946047000002</v>
      </c>
    </row>
    <row r="50" spans="1:4" x14ac:dyDescent="0.25">
      <c r="A50" s="22">
        <v>32</v>
      </c>
      <c r="B50" s="19">
        <v>0.2591</v>
      </c>
      <c r="C50" s="9">
        <f>B50-B12</f>
        <v>0.1613</v>
      </c>
      <c r="D50" s="10">
        <f t="shared" si="1"/>
        <v>0.85076141103000014</v>
      </c>
    </row>
    <row r="51" spans="1:4" x14ac:dyDescent="0.25">
      <c r="A51" s="22">
        <v>33</v>
      </c>
      <c r="B51" s="19">
        <v>0.255</v>
      </c>
      <c r="C51" s="9">
        <f>B51-B12</f>
        <v>0.15720000000000001</v>
      </c>
      <c r="D51" s="10">
        <f t="shared" ref="D51:D82" si="2">(0.887*C51*C51)-(2.0156*C51)+(1.1528)</f>
        <v>0.85786708208000007</v>
      </c>
    </row>
    <row r="52" spans="1:4" x14ac:dyDescent="0.25">
      <c r="A52" s="22">
        <v>34</v>
      </c>
      <c r="B52" s="19">
        <v>0.2064</v>
      </c>
      <c r="C52" s="9">
        <f>B52-B12</f>
        <v>0.1086</v>
      </c>
      <c r="D52" s="10">
        <f t="shared" si="2"/>
        <v>0.94436708252000001</v>
      </c>
    </row>
    <row r="53" spans="1:4" x14ac:dyDescent="0.25">
      <c r="A53" s="22">
        <v>35</v>
      </c>
      <c r="B53" s="19">
        <v>0.2175</v>
      </c>
      <c r="C53" s="9">
        <f>B53-B12</f>
        <v>0.1197</v>
      </c>
      <c r="D53" s="10">
        <f t="shared" si="2"/>
        <v>0.92424169583000004</v>
      </c>
    </row>
    <row r="54" spans="1:4" x14ac:dyDescent="0.25">
      <c r="A54" s="22">
        <v>36</v>
      </c>
      <c r="B54" s="19">
        <v>0.20399999999999999</v>
      </c>
      <c r="C54" s="9">
        <f>B54-B12</f>
        <v>0.10619999999999999</v>
      </c>
      <c r="D54" s="10">
        <f t="shared" si="2"/>
        <v>0.94874725628000012</v>
      </c>
    </row>
    <row r="55" spans="1:4" x14ac:dyDescent="0.25">
      <c r="A55" s="22">
        <v>37</v>
      </c>
      <c r="B55" s="19">
        <v>0.24729999999999999</v>
      </c>
      <c r="C55" s="9">
        <f>B55-B12</f>
        <v>0.14949999999999999</v>
      </c>
      <c r="D55" s="10">
        <f t="shared" si="2"/>
        <v>0.87129247175000013</v>
      </c>
    </row>
    <row r="56" spans="1:4" x14ac:dyDescent="0.25">
      <c r="A56" s="22">
        <v>38</v>
      </c>
      <c r="B56" s="19">
        <v>0.30909999999999999</v>
      </c>
      <c r="C56" s="9">
        <f>B56-B12</f>
        <v>0.21129999999999999</v>
      </c>
      <c r="D56" s="10">
        <f t="shared" si="2"/>
        <v>0.7665062210300001</v>
      </c>
    </row>
    <row r="57" spans="1:4" x14ac:dyDescent="0.25">
      <c r="A57" s="22">
        <v>39</v>
      </c>
      <c r="B57" s="19">
        <v>0.3</v>
      </c>
      <c r="C57" s="9">
        <f>B57-B12</f>
        <v>0.20219999999999999</v>
      </c>
      <c r="D57" s="10">
        <f t="shared" si="2"/>
        <v>0.78151053308000007</v>
      </c>
    </row>
    <row r="58" spans="1:4" x14ac:dyDescent="0.25">
      <c r="A58" s="22">
        <v>40</v>
      </c>
      <c r="B58" s="19">
        <v>0.248</v>
      </c>
      <c r="C58" s="9">
        <f>B58-B12</f>
        <v>0.1502</v>
      </c>
      <c r="D58" s="10">
        <f t="shared" si="2"/>
        <v>0.87006763547999999</v>
      </c>
    </row>
    <row r="59" spans="1:4" x14ac:dyDescent="0.25">
      <c r="A59" s="22">
        <v>41</v>
      </c>
      <c r="B59" s="19">
        <v>0.26140000000000002</v>
      </c>
      <c r="C59" s="9">
        <f>B59-B12</f>
        <v>0.16360000000000002</v>
      </c>
      <c r="D59" s="10">
        <f t="shared" si="2"/>
        <v>0.84678835951999998</v>
      </c>
    </row>
    <row r="60" spans="1:4" x14ac:dyDescent="0.25">
      <c r="A60" s="22">
        <v>42</v>
      </c>
      <c r="B60" s="19">
        <v>0.27589999999999998</v>
      </c>
      <c r="C60" s="9">
        <f>B60-B12</f>
        <v>0.17809999999999998</v>
      </c>
      <c r="D60" s="10">
        <f t="shared" si="2"/>
        <v>0.82195693407000003</v>
      </c>
    </row>
    <row r="61" spans="1:4" x14ac:dyDescent="0.25">
      <c r="A61" s="22">
        <v>43</v>
      </c>
      <c r="B61" s="19">
        <v>0.2026</v>
      </c>
      <c r="C61" s="9">
        <f>B61-B12</f>
        <v>0.1048</v>
      </c>
      <c r="D61" s="10">
        <f t="shared" si="2"/>
        <v>0.95130707648000001</v>
      </c>
    </row>
    <row r="62" spans="1:4" x14ac:dyDescent="0.25">
      <c r="A62" s="22">
        <v>44</v>
      </c>
      <c r="B62" s="19">
        <v>0.25480000000000003</v>
      </c>
      <c r="C62" s="9">
        <f>B62-B12</f>
        <v>0.15700000000000003</v>
      </c>
      <c r="D62" s="10">
        <f t="shared" si="2"/>
        <v>0.85821446300000004</v>
      </c>
    </row>
    <row r="63" spans="1:4" x14ac:dyDescent="0.25">
      <c r="A63" s="22">
        <v>45</v>
      </c>
      <c r="B63" s="19">
        <v>0.30559999999999998</v>
      </c>
      <c r="C63" s="9">
        <f>B63-B12</f>
        <v>0.20779999999999998</v>
      </c>
      <c r="D63" s="10">
        <f t="shared" si="2"/>
        <v>0.77225972508000007</v>
      </c>
    </row>
    <row r="64" spans="1:4" x14ac:dyDescent="0.25">
      <c r="A64" s="22">
        <v>46</v>
      </c>
      <c r="B64" s="19">
        <v>0.22040000000000001</v>
      </c>
      <c r="C64" s="9">
        <f>B64-B12</f>
        <v>0.12260000000000001</v>
      </c>
      <c r="D64" s="10">
        <f t="shared" si="2"/>
        <v>0.91901972411999999</v>
      </c>
    </row>
    <row r="65" spans="1:4" x14ac:dyDescent="0.25">
      <c r="A65" s="22">
        <v>47</v>
      </c>
      <c r="B65" s="19">
        <v>0.24279999999999999</v>
      </c>
      <c r="C65" s="9">
        <f>B65-B12</f>
        <v>0.14499999999999999</v>
      </c>
      <c r="D65" s="10">
        <f t="shared" si="2"/>
        <v>0.8791871750000001</v>
      </c>
    </row>
    <row r="66" spans="1:4" x14ac:dyDescent="0.25">
      <c r="A66" s="22">
        <v>48</v>
      </c>
      <c r="B66" s="19">
        <v>0.31969999999999998</v>
      </c>
      <c r="C66" s="9">
        <f>B66-B12</f>
        <v>0.22189999999999999</v>
      </c>
      <c r="D66" s="10">
        <f t="shared" si="2"/>
        <v>0.74921389407000005</v>
      </c>
    </row>
    <row r="67" spans="1:4" x14ac:dyDescent="0.25">
      <c r="A67" s="22">
        <v>49</v>
      </c>
      <c r="B67" s="19">
        <v>0.24299999999999999</v>
      </c>
      <c r="C67" s="9">
        <f>B67-B12</f>
        <v>0.1452</v>
      </c>
      <c r="D67" s="10">
        <f t="shared" si="2"/>
        <v>0.87883553648000001</v>
      </c>
    </row>
    <row r="68" spans="1:4" x14ac:dyDescent="0.25">
      <c r="A68" s="22">
        <v>50</v>
      </c>
      <c r="B68" s="19">
        <v>0.22450000000000001</v>
      </c>
      <c r="C68" s="9">
        <f>B68-B12</f>
        <v>0.12670000000000001</v>
      </c>
      <c r="D68" s="10">
        <f t="shared" si="2"/>
        <v>0.91166239343000011</v>
      </c>
    </row>
    <row r="69" spans="1:4" x14ac:dyDescent="0.25">
      <c r="A69" s="22">
        <v>51</v>
      </c>
      <c r="B69" s="19">
        <v>0.19539999999999999</v>
      </c>
      <c r="C69" s="9">
        <f>B69-B12</f>
        <v>9.7599999999999992E-2</v>
      </c>
      <c r="D69" s="10">
        <f t="shared" si="2"/>
        <v>0.96452678912000001</v>
      </c>
    </row>
    <row r="70" spans="1:4" x14ac:dyDescent="0.25">
      <c r="A70" s="22">
        <v>52</v>
      </c>
      <c r="B70" s="19">
        <v>0.21929999999999999</v>
      </c>
      <c r="C70" s="9">
        <f>B70-B12</f>
        <v>0.1215</v>
      </c>
      <c r="D70" s="10">
        <f t="shared" si="2"/>
        <v>0.92099871575000003</v>
      </c>
    </row>
    <row r="71" spans="1:4" x14ac:dyDescent="0.25">
      <c r="A71" s="22">
        <v>53</v>
      </c>
      <c r="B71" s="19">
        <v>0.21240000000000001</v>
      </c>
      <c r="C71" s="9">
        <f>B71-B12</f>
        <v>0.11460000000000001</v>
      </c>
      <c r="D71" s="10">
        <f t="shared" si="2"/>
        <v>0.93346135291999999</v>
      </c>
    </row>
    <row r="72" spans="1:4" x14ac:dyDescent="0.25">
      <c r="A72" s="22">
        <v>54</v>
      </c>
      <c r="B72" s="19">
        <v>0.2354</v>
      </c>
      <c r="C72" s="9">
        <f>B72-B12</f>
        <v>0.1376</v>
      </c>
      <c r="D72" s="10">
        <f t="shared" si="2"/>
        <v>0.89224768512000008</v>
      </c>
    </row>
    <row r="73" spans="1:4" x14ac:dyDescent="0.25">
      <c r="A73" s="22">
        <v>55</v>
      </c>
      <c r="B73" s="19">
        <v>0.28899999999999998</v>
      </c>
      <c r="C73" s="9">
        <f>B73-B12</f>
        <v>0.19119999999999998</v>
      </c>
      <c r="D73" s="10">
        <f t="shared" si="2"/>
        <v>0.79984372928000003</v>
      </c>
    </row>
    <row r="74" spans="1:4" x14ac:dyDescent="0.25">
      <c r="A74" s="22">
        <v>56</v>
      </c>
      <c r="B74" s="19">
        <v>0.2286</v>
      </c>
      <c r="C74" s="9">
        <f>B74-B12</f>
        <v>0.1308</v>
      </c>
      <c r="D74" s="10">
        <f t="shared" si="2"/>
        <v>0.90433488368000003</v>
      </c>
    </row>
    <row r="75" spans="1:4" x14ac:dyDescent="0.25">
      <c r="A75" s="22">
        <v>57</v>
      </c>
      <c r="B75" s="19">
        <v>0.20230000000000001</v>
      </c>
      <c r="C75" s="9">
        <f>B75-B12</f>
        <v>0.10450000000000001</v>
      </c>
      <c r="D75" s="10">
        <f t="shared" si="2"/>
        <v>0.95185606175000004</v>
      </c>
    </row>
    <row r="76" spans="1:4" x14ac:dyDescent="0.25">
      <c r="A76" s="22">
        <v>58</v>
      </c>
      <c r="B76" s="19">
        <v>0.24030000000000001</v>
      </c>
      <c r="C76" s="9">
        <f>B76-B12</f>
        <v>0.14250000000000002</v>
      </c>
      <c r="D76" s="10">
        <f t="shared" si="2"/>
        <v>0.88358864375000001</v>
      </c>
    </row>
    <row r="77" spans="1:4" x14ac:dyDescent="0.25">
      <c r="A77" s="22">
        <v>59</v>
      </c>
      <c r="B77" s="19">
        <v>0.33250000000000002</v>
      </c>
      <c r="C77" s="9">
        <f>B77-B12</f>
        <v>0.23470000000000002</v>
      </c>
      <c r="D77" s="10">
        <f t="shared" si="2"/>
        <v>0.72859826783000003</v>
      </c>
    </row>
    <row r="78" spans="1:4" x14ac:dyDescent="0.25">
      <c r="A78" s="22">
        <v>60</v>
      </c>
      <c r="B78" s="19">
        <v>0.34200000000000003</v>
      </c>
      <c r="C78" s="9">
        <f>B78-B12</f>
        <v>0.24420000000000003</v>
      </c>
      <c r="D78" s="10">
        <f t="shared" si="2"/>
        <v>0.71348551867999999</v>
      </c>
    </row>
    <row r="79" spans="1:4" x14ac:dyDescent="0.25">
      <c r="A79" s="22">
        <v>61</v>
      </c>
      <c r="B79" s="19">
        <v>0.37890000000000001</v>
      </c>
      <c r="C79" s="9">
        <f>B79-B12</f>
        <v>0.28110000000000002</v>
      </c>
      <c r="D79" s="10">
        <f t="shared" si="2"/>
        <v>0.65630310527000002</v>
      </c>
    </row>
    <row r="80" spans="1:4" x14ac:dyDescent="0.25">
      <c r="A80" s="22">
        <v>62</v>
      </c>
      <c r="B80" s="19">
        <v>0.33789999999999998</v>
      </c>
      <c r="C80" s="9">
        <f>B80-B12</f>
        <v>0.24009999999999998</v>
      </c>
      <c r="D80" s="10">
        <f t="shared" si="2"/>
        <v>0.71998822487000003</v>
      </c>
    </row>
    <row r="81" spans="1:4" x14ac:dyDescent="0.25">
      <c r="A81" s="22">
        <v>63</v>
      </c>
      <c r="B81" s="19">
        <v>0.3221</v>
      </c>
      <c r="C81" s="9">
        <f>B81-B12</f>
        <v>0.2243</v>
      </c>
      <c r="D81" s="10">
        <f t="shared" si="2"/>
        <v>0.74532632463000004</v>
      </c>
    </row>
    <row r="82" spans="1:4" x14ac:dyDescent="0.25">
      <c r="A82" s="22">
        <v>64</v>
      </c>
      <c r="B82" s="19">
        <v>0.3649</v>
      </c>
      <c r="C82" s="9">
        <f>B82-B12</f>
        <v>0.2671</v>
      </c>
      <c r="D82" s="10">
        <f t="shared" si="2"/>
        <v>0.67771395766999998</v>
      </c>
    </row>
    <row r="83" spans="1:4" x14ac:dyDescent="0.25">
      <c r="A83" s="22">
        <v>65</v>
      </c>
      <c r="B83" s="19">
        <v>0.50029999999999997</v>
      </c>
      <c r="C83" s="9">
        <f>B83-B12</f>
        <v>0.40249999999999997</v>
      </c>
      <c r="D83" s="10">
        <f t="shared" ref="D83:D106" si="3">(0.887*C83*C83)-(2.0156*C83)+(1.1528)</f>
        <v>0.48522054375000012</v>
      </c>
    </row>
    <row r="84" spans="1:4" x14ac:dyDescent="0.25">
      <c r="A84" s="22">
        <v>66</v>
      </c>
      <c r="B84" s="19">
        <v>0.33810000000000001</v>
      </c>
      <c r="C84" s="9">
        <f>B84-B12</f>
        <v>0.24030000000000001</v>
      </c>
      <c r="D84" s="10">
        <f t="shared" si="3"/>
        <v>0.71967032783000007</v>
      </c>
    </row>
    <row r="85" spans="1:4" x14ac:dyDescent="0.25">
      <c r="A85" s="22">
        <v>67</v>
      </c>
      <c r="B85" s="19">
        <v>0.41360000000000002</v>
      </c>
      <c r="C85" s="9">
        <f>B85-B12</f>
        <v>0.31580000000000003</v>
      </c>
      <c r="D85" s="10">
        <f t="shared" si="3"/>
        <v>0.60473371067999993</v>
      </c>
    </row>
    <row r="86" spans="1:4" x14ac:dyDescent="0.25">
      <c r="A86" s="22">
        <v>68</v>
      </c>
      <c r="B86" s="19">
        <v>0.2329</v>
      </c>
      <c r="C86" s="9">
        <f>B86-B12</f>
        <v>0.1351</v>
      </c>
      <c r="D86" s="10">
        <f t="shared" si="3"/>
        <v>0.89668197287000007</v>
      </c>
    </row>
    <row r="87" spans="1:4" x14ac:dyDescent="0.25">
      <c r="A87" s="22">
        <v>69</v>
      </c>
      <c r="B87" s="19">
        <v>0.30830000000000002</v>
      </c>
      <c r="C87" s="9">
        <f>B87-B12</f>
        <v>0.21050000000000002</v>
      </c>
      <c r="D87" s="10">
        <f t="shared" si="3"/>
        <v>0.76781939175000002</v>
      </c>
    </row>
    <row r="88" spans="1:4" x14ac:dyDescent="0.25">
      <c r="A88" s="22">
        <v>70</v>
      </c>
      <c r="B88" s="19">
        <v>0.39489999999999997</v>
      </c>
      <c r="C88" s="9">
        <f>B88-B12</f>
        <v>0.29709999999999998</v>
      </c>
      <c r="D88" s="10">
        <f t="shared" si="3"/>
        <v>0.63225931967000004</v>
      </c>
    </row>
    <row r="89" spans="1:4" x14ac:dyDescent="0.25">
      <c r="A89" s="22">
        <v>71</v>
      </c>
      <c r="B89" s="19">
        <v>0.31219999999999998</v>
      </c>
      <c r="C89" s="9">
        <f>B89-B12</f>
        <v>0.21439999999999998</v>
      </c>
      <c r="D89" s="10">
        <f t="shared" si="3"/>
        <v>0.76142840832000003</v>
      </c>
    </row>
    <row r="90" spans="1:4" x14ac:dyDescent="0.25">
      <c r="A90" s="22">
        <v>72</v>
      </c>
      <c r="B90" s="19">
        <v>0.28549999999999998</v>
      </c>
      <c r="C90" s="9">
        <f>B90-B12</f>
        <v>0.18769999999999998</v>
      </c>
      <c r="D90" s="10">
        <f t="shared" si="3"/>
        <v>0.80572203422999999</v>
      </c>
    </row>
    <row r="91" spans="1:4" x14ac:dyDescent="0.25">
      <c r="A91" s="22">
        <v>73</v>
      </c>
      <c r="B91" s="19">
        <v>0.41310000000000002</v>
      </c>
      <c r="C91" s="9">
        <f>B91-B12</f>
        <v>0.31530000000000002</v>
      </c>
      <c r="D91" s="10">
        <f t="shared" si="3"/>
        <v>0.60546161782999997</v>
      </c>
    </row>
    <row r="92" spans="1:4" x14ac:dyDescent="0.25">
      <c r="A92" s="22">
        <v>74</v>
      </c>
      <c r="B92" s="19">
        <v>0.34799999999999998</v>
      </c>
      <c r="C92" s="9">
        <f>B92-B12</f>
        <v>0.25019999999999998</v>
      </c>
      <c r="D92" s="10">
        <f t="shared" si="3"/>
        <v>0.70402311548000007</v>
      </c>
    </row>
    <row r="93" spans="1:4" x14ac:dyDescent="0.25">
      <c r="A93" s="22">
        <v>75</v>
      </c>
      <c r="B93" s="19">
        <v>0.3745</v>
      </c>
      <c r="C93" s="9">
        <f>B93-B12</f>
        <v>0.2767</v>
      </c>
      <c r="D93" s="10">
        <f t="shared" si="3"/>
        <v>0.66299476342999997</v>
      </c>
    </row>
    <row r="94" spans="1:4" x14ac:dyDescent="0.25">
      <c r="A94" s="22">
        <v>76</v>
      </c>
      <c r="B94" s="19">
        <v>0.31130000000000002</v>
      </c>
      <c r="C94" s="9">
        <f>B94-B12</f>
        <v>0.21350000000000002</v>
      </c>
      <c r="D94" s="10">
        <f t="shared" si="3"/>
        <v>0.76290085575</v>
      </c>
    </row>
    <row r="95" spans="1:4" x14ac:dyDescent="0.25">
      <c r="A95" s="22">
        <v>77</v>
      </c>
      <c r="B95" s="19">
        <v>0.29809999999999998</v>
      </c>
      <c r="C95" s="9">
        <f>B95-B12</f>
        <v>0.20029999999999998</v>
      </c>
      <c r="D95" s="10">
        <f t="shared" si="3"/>
        <v>0.78466183983000004</v>
      </c>
    </row>
    <row r="96" spans="1:4" x14ac:dyDescent="0.25">
      <c r="A96" s="22">
        <v>78</v>
      </c>
      <c r="B96" s="19">
        <v>0.48799999999999999</v>
      </c>
      <c r="C96" s="9">
        <f>B96-B12</f>
        <v>0.39019999999999999</v>
      </c>
      <c r="D96" s="10">
        <f t="shared" si="3"/>
        <v>0.50136398748</v>
      </c>
    </row>
    <row r="97" spans="1:4" x14ac:dyDescent="0.25">
      <c r="A97" s="22">
        <v>79</v>
      </c>
      <c r="B97" s="19">
        <v>0.49980000000000002</v>
      </c>
      <c r="C97" s="9">
        <f>B97-B12</f>
        <v>0.40200000000000002</v>
      </c>
      <c r="D97" s="10">
        <f t="shared" si="3"/>
        <v>0.48587154799999999</v>
      </c>
    </row>
    <row r="98" spans="1:4" x14ac:dyDescent="0.25">
      <c r="A98" s="22">
        <v>80</v>
      </c>
      <c r="B98" s="19">
        <v>0.41649999999999998</v>
      </c>
      <c r="C98" s="9">
        <f>B98-B12</f>
        <v>0.31869999999999998</v>
      </c>
      <c r="D98" s="10">
        <f t="shared" si="3"/>
        <v>0.6005205950300001</v>
      </c>
    </row>
    <row r="99" spans="1:4" x14ac:dyDescent="0.25">
      <c r="A99" s="22">
        <v>81</v>
      </c>
      <c r="B99" s="19">
        <v>0.76690000000000003</v>
      </c>
      <c r="C99" s="9">
        <f>B99-B12</f>
        <v>0.66910000000000003</v>
      </c>
      <c r="D99" s="10">
        <f t="shared" si="3"/>
        <v>0.20126733647000006</v>
      </c>
    </row>
    <row r="100" spans="1:4" x14ac:dyDescent="0.25">
      <c r="A100" s="22">
        <v>82</v>
      </c>
      <c r="B100" s="19">
        <v>0.39850000000000002</v>
      </c>
      <c r="C100" s="9">
        <f>B100-B12</f>
        <v>0.30070000000000002</v>
      </c>
      <c r="D100" s="10">
        <f t="shared" si="3"/>
        <v>0.62691205462999999</v>
      </c>
    </row>
    <row r="101" spans="1:4" x14ac:dyDescent="0.25">
      <c r="A101" s="22">
        <v>83</v>
      </c>
      <c r="B101" s="19">
        <v>0.56869999999999998</v>
      </c>
      <c r="C101" s="9">
        <f>B101-B12</f>
        <v>0.47089999999999999</v>
      </c>
      <c r="D101" s="10">
        <f t="shared" si="3"/>
        <v>0.40034338047000007</v>
      </c>
    </row>
    <row r="102" spans="1:4" x14ac:dyDescent="0.25">
      <c r="A102" s="22">
        <v>84</v>
      </c>
      <c r="B102" s="19">
        <v>0.37480000000000002</v>
      </c>
      <c r="C102" s="9">
        <f>B102-B12</f>
        <v>0.27700000000000002</v>
      </c>
      <c r="D102" s="10">
        <f t="shared" si="3"/>
        <v>0.66253742299999996</v>
      </c>
    </row>
    <row r="103" spans="1:4" x14ac:dyDescent="0.25">
      <c r="A103" s="22">
        <v>85</v>
      </c>
      <c r="B103" s="19">
        <v>0.38250000000000001</v>
      </c>
      <c r="C103" s="9">
        <f>B103-B12</f>
        <v>0.28470000000000001</v>
      </c>
      <c r="D103" s="10">
        <f t="shared" si="3"/>
        <v>0.65085365783000004</v>
      </c>
    </row>
    <row r="104" spans="1:4" x14ac:dyDescent="0.25">
      <c r="A104" s="22">
        <v>86</v>
      </c>
      <c r="B104" s="19">
        <v>0.42459999999999998</v>
      </c>
      <c r="C104" s="9">
        <f>B104-B12</f>
        <v>0.32679999999999998</v>
      </c>
      <c r="D104" s="10">
        <f t="shared" si="3"/>
        <v>0.58883195888000006</v>
      </c>
    </row>
    <row r="105" spans="1:4" x14ac:dyDescent="0.25">
      <c r="A105" s="22">
        <v>87</v>
      </c>
      <c r="B105" s="19">
        <v>0.33139999999999997</v>
      </c>
      <c r="C105" s="9">
        <f>B105-B12</f>
        <v>0.23359999999999997</v>
      </c>
      <c r="D105" s="10">
        <f t="shared" si="3"/>
        <v>0.73035850752000009</v>
      </c>
    </row>
    <row r="106" spans="1:4" x14ac:dyDescent="0.25">
      <c r="A106" s="23">
        <v>88</v>
      </c>
      <c r="B106" s="20">
        <v>0.35349999999999998</v>
      </c>
      <c r="C106" s="14">
        <f>B106-B12</f>
        <v>0.25569999999999998</v>
      </c>
      <c r="D106" s="15">
        <f t="shared" si="3"/>
        <v>0.69540534863000003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197"/>
  <sheetViews>
    <sheetView topLeftCell="A16" workbookViewId="0">
      <selection activeCell="F32" sqref="F32"/>
    </sheetView>
  </sheetViews>
  <sheetFormatPr defaultRowHeight="15" x14ac:dyDescent="0.25"/>
  <sheetData>
    <row r="1" spans="1:12" x14ac:dyDescent="0.25">
      <c r="A1">
        <v>8.43E-2</v>
      </c>
      <c r="B1">
        <v>0.11849999999999999</v>
      </c>
      <c r="C1">
        <v>0.23089999999999999</v>
      </c>
      <c r="D1">
        <v>0.13589999999999999</v>
      </c>
      <c r="E1">
        <v>0.29659999999999997</v>
      </c>
      <c r="F1">
        <v>0.27510000000000001</v>
      </c>
      <c r="G1">
        <v>0.2492</v>
      </c>
      <c r="H1">
        <v>0.28510000000000002</v>
      </c>
      <c r="I1">
        <v>0.18790000000000001</v>
      </c>
      <c r="J1">
        <v>0.16270000000000001</v>
      </c>
      <c r="K1">
        <v>0.99070000000000003</v>
      </c>
      <c r="L1">
        <v>5.1200000000000002E-2</v>
      </c>
    </row>
    <row r="2" spans="1:12" x14ac:dyDescent="0.25">
      <c r="A2">
        <v>1.3137000000000001</v>
      </c>
      <c r="B2">
        <v>0.1666</v>
      </c>
      <c r="C2">
        <v>0.19489999999999999</v>
      </c>
      <c r="D2">
        <v>0.1845</v>
      </c>
      <c r="E2">
        <v>0.1691</v>
      </c>
      <c r="F2">
        <v>0.16520000000000001</v>
      </c>
      <c r="G2">
        <v>0.1893</v>
      </c>
      <c r="H2">
        <v>0.2084</v>
      </c>
      <c r="I2">
        <v>0.19170000000000001</v>
      </c>
      <c r="J2">
        <v>0.71220000000000006</v>
      </c>
      <c r="K2">
        <v>0.65769999999999995</v>
      </c>
      <c r="L2">
        <v>0.81220000000000003</v>
      </c>
    </row>
    <row r="3" spans="1:12" x14ac:dyDescent="0.25">
      <c r="A3">
        <v>1.292</v>
      </c>
      <c r="B3">
        <v>0.19989999999999999</v>
      </c>
      <c r="C3">
        <v>0.27179999999999999</v>
      </c>
      <c r="D3">
        <v>0.25750000000000001</v>
      </c>
      <c r="E3">
        <v>0.2054</v>
      </c>
      <c r="F3">
        <v>0.32040000000000002</v>
      </c>
      <c r="G3">
        <v>0.20330000000000001</v>
      </c>
      <c r="H3">
        <v>0.21560000000000001</v>
      </c>
      <c r="I3">
        <v>0.1658</v>
      </c>
      <c r="J3">
        <v>0.1729</v>
      </c>
      <c r="K3">
        <v>0.29859999999999998</v>
      </c>
      <c r="L3">
        <v>2.1505000000000001</v>
      </c>
    </row>
    <row r="4" spans="1:12" x14ac:dyDescent="0.25">
      <c r="A4">
        <v>0.92220000000000002</v>
      </c>
      <c r="B4">
        <v>0.21410000000000001</v>
      </c>
      <c r="C4">
        <v>0.15440000000000001</v>
      </c>
      <c r="D4">
        <v>0.2039</v>
      </c>
      <c r="E4">
        <v>0.23810000000000001</v>
      </c>
      <c r="F4">
        <v>0.28910000000000002</v>
      </c>
      <c r="G4">
        <v>0.53139999999999998</v>
      </c>
      <c r="H4">
        <v>0.16830000000000001</v>
      </c>
      <c r="I4">
        <v>0.12609999999999999</v>
      </c>
      <c r="J4">
        <v>0.17610000000000001</v>
      </c>
      <c r="K4">
        <v>0.41520000000000001</v>
      </c>
      <c r="L4">
        <v>0.88949999999999996</v>
      </c>
    </row>
    <row r="5" spans="1:12" x14ac:dyDescent="0.25">
      <c r="A5">
        <v>0.3765</v>
      </c>
      <c r="B5">
        <v>0.15310000000000001</v>
      </c>
      <c r="C5">
        <v>0.2465</v>
      </c>
      <c r="D5">
        <v>0.2336</v>
      </c>
      <c r="E5">
        <v>0.2586</v>
      </c>
      <c r="F5">
        <v>0.20380000000000001</v>
      </c>
      <c r="G5">
        <v>0.21340000000000001</v>
      </c>
      <c r="H5">
        <v>0.47349999999999998</v>
      </c>
      <c r="I5">
        <v>0.3488</v>
      </c>
      <c r="J5">
        <v>0.24990000000000001</v>
      </c>
      <c r="K5">
        <v>0.37480000000000002</v>
      </c>
      <c r="L5">
        <v>3.0345</v>
      </c>
    </row>
    <row r="6" spans="1:12" x14ac:dyDescent="0.25">
      <c r="A6">
        <v>0.1007</v>
      </c>
      <c r="B6">
        <v>0.13739999999999999</v>
      </c>
      <c r="C6">
        <v>0.25219999999999998</v>
      </c>
      <c r="D6">
        <v>0.21679999999999999</v>
      </c>
      <c r="E6">
        <v>0.3387</v>
      </c>
      <c r="F6">
        <v>0.25629999999999997</v>
      </c>
      <c r="G6">
        <v>0.22789999999999999</v>
      </c>
      <c r="H6">
        <v>0.20269999999999999</v>
      </c>
      <c r="I6">
        <v>0.24060000000000001</v>
      </c>
      <c r="J6">
        <v>0.2737</v>
      </c>
      <c r="K6">
        <v>0.38040000000000002</v>
      </c>
      <c r="L6">
        <v>0.58889999999999998</v>
      </c>
    </row>
    <row r="7" spans="1:12" x14ac:dyDescent="0.25">
      <c r="A7">
        <v>6.2700000000000006E-2</v>
      </c>
      <c r="B7">
        <v>0.12180000000000001</v>
      </c>
      <c r="C7">
        <v>0.17580000000000001</v>
      </c>
      <c r="D7">
        <v>0.25779999999999997</v>
      </c>
      <c r="E7">
        <v>0.23400000000000001</v>
      </c>
      <c r="F7">
        <v>0.22900000000000001</v>
      </c>
      <c r="G7">
        <v>0.16750000000000001</v>
      </c>
      <c r="H7">
        <v>0.1837</v>
      </c>
      <c r="I7">
        <v>0.1893</v>
      </c>
      <c r="J7">
        <v>0.16170000000000001</v>
      </c>
      <c r="K7">
        <v>0.2414</v>
      </c>
      <c r="L7" s="2" t="s">
        <v>61</v>
      </c>
    </row>
    <row r="8" spans="1:12" x14ac:dyDescent="0.25">
      <c r="A8">
        <v>0.54200000000000004</v>
      </c>
      <c r="B8">
        <v>0.32640000000000002</v>
      </c>
      <c r="C8">
        <v>0.1565</v>
      </c>
      <c r="D8">
        <v>0.222</v>
      </c>
      <c r="E8">
        <v>0.28799999999999998</v>
      </c>
      <c r="F8">
        <v>0.94769999999999999</v>
      </c>
      <c r="G8">
        <v>0.27879999999999999</v>
      </c>
      <c r="H8">
        <v>0.23499999999999999</v>
      </c>
      <c r="I8">
        <v>0.22950000000000001</v>
      </c>
      <c r="J8">
        <v>0.36049999999999999</v>
      </c>
      <c r="K8">
        <v>0.1052</v>
      </c>
      <c r="L8">
        <v>0.31940000000000002</v>
      </c>
    </row>
    <row r="10" spans="1:12" x14ac:dyDescent="0.25">
      <c r="B10" t="s">
        <v>7</v>
      </c>
      <c r="C10" t="s">
        <v>8</v>
      </c>
      <c r="D10" t="s">
        <v>9</v>
      </c>
      <c r="E10" t="s">
        <v>11</v>
      </c>
    </row>
    <row r="11" spans="1:12" x14ac:dyDescent="0.25">
      <c r="A11" t="s">
        <v>6</v>
      </c>
      <c r="B11">
        <v>8.43E-2</v>
      </c>
    </row>
    <row r="12" spans="1:12" x14ac:dyDescent="0.25">
      <c r="A12" t="s">
        <v>4</v>
      </c>
      <c r="B12">
        <v>1.292</v>
      </c>
      <c r="C12">
        <f>B12-B11</f>
        <v>1.2077</v>
      </c>
      <c r="D12">
        <v>0.01</v>
      </c>
      <c r="E12">
        <f>(1.5356*C12*C12)-(3.3847*C12)+(1.8579)</f>
        <v>9.9307437240001573E-3</v>
      </c>
    </row>
    <row r="13" spans="1:12" x14ac:dyDescent="0.25">
      <c r="A13" t="s">
        <v>3</v>
      </c>
      <c r="B13">
        <v>0.92220000000000002</v>
      </c>
      <c r="C13">
        <f>B13-B11</f>
        <v>0.83789999999999998</v>
      </c>
      <c r="D13">
        <v>0.1</v>
      </c>
      <c r="E13">
        <f>(1.5356*C13*C13)-(3.3847*C13)+(1.8579)</f>
        <v>9.9968405196000365E-2</v>
      </c>
    </row>
    <row r="14" spans="1:12" x14ac:dyDescent="0.25">
      <c r="A14" t="s">
        <v>2</v>
      </c>
      <c r="B14">
        <v>0.3765</v>
      </c>
      <c r="C14">
        <f>B14-B11</f>
        <v>0.29220000000000002</v>
      </c>
      <c r="D14">
        <v>1</v>
      </c>
      <c r="E14">
        <f>(1.5356*C14*C14)-(3.3847*C14)+(1.8579)</f>
        <v>1.0000014779040001</v>
      </c>
    </row>
    <row r="15" spans="1:12" x14ac:dyDescent="0.25">
      <c r="A15" t="s">
        <v>1</v>
      </c>
      <c r="B15">
        <v>0.1007</v>
      </c>
    </row>
    <row r="16" spans="1:12" x14ac:dyDescent="0.25">
      <c r="A16" t="s">
        <v>0</v>
      </c>
    </row>
    <row r="18" spans="1:11" x14ac:dyDescent="0.25">
      <c r="A18" s="3" t="s">
        <v>27</v>
      </c>
      <c r="B18" s="3" t="s">
        <v>7</v>
      </c>
      <c r="C18" s="3" t="s">
        <v>8</v>
      </c>
      <c r="D18" s="3" t="s">
        <v>63</v>
      </c>
    </row>
    <row r="19" spans="1:11" x14ac:dyDescent="0.25">
      <c r="A19" s="21">
        <v>1</v>
      </c>
      <c r="B19" s="18">
        <v>0.11849999999999999</v>
      </c>
      <c r="C19" s="6">
        <f>B19-B11</f>
        <v>3.4199999999999994E-2</v>
      </c>
      <c r="D19" s="7">
        <f t="shared" ref="D19:D50" si="0">(1.5356*C19*C19)-(3.3847*C19)+(1.8579)</f>
        <v>1.7439393591840002</v>
      </c>
    </row>
    <row r="20" spans="1:11" x14ac:dyDescent="0.25">
      <c r="A20" s="22">
        <v>2</v>
      </c>
      <c r="B20" s="19">
        <v>0.1666</v>
      </c>
      <c r="C20" s="9">
        <f>B20-B11</f>
        <v>8.2299999999999998E-2</v>
      </c>
      <c r="D20" s="10">
        <f t="shared" si="0"/>
        <v>1.589740254124</v>
      </c>
    </row>
    <row r="21" spans="1:11" x14ac:dyDescent="0.25">
      <c r="A21" s="22">
        <v>3</v>
      </c>
      <c r="B21" s="19">
        <v>0.19989999999999999</v>
      </c>
      <c r="C21" s="9">
        <f>B21-B11</f>
        <v>0.11559999999999999</v>
      </c>
      <c r="D21" s="10">
        <f t="shared" si="0"/>
        <v>1.4871494556160001</v>
      </c>
    </row>
    <row r="22" spans="1:11" x14ac:dyDescent="0.25">
      <c r="A22" s="22">
        <v>4</v>
      </c>
      <c r="B22" s="19">
        <v>0.21410000000000001</v>
      </c>
      <c r="C22" s="9">
        <f>B22-B11</f>
        <v>0.12980000000000003</v>
      </c>
      <c r="D22" s="10">
        <f t="shared" si="0"/>
        <v>1.444437790224</v>
      </c>
    </row>
    <row r="23" spans="1:11" x14ac:dyDescent="0.25">
      <c r="A23" s="22">
        <v>5</v>
      </c>
      <c r="B23" s="19">
        <v>0.15310000000000001</v>
      </c>
      <c r="C23" s="9">
        <f>B23-B11</f>
        <v>6.8800000000000014E-2</v>
      </c>
      <c r="D23" s="10">
        <f t="shared" si="0"/>
        <v>1.6323013104640001</v>
      </c>
    </row>
    <row r="24" spans="1:11" x14ac:dyDescent="0.25">
      <c r="A24" s="22">
        <v>6</v>
      </c>
      <c r="B24" s="19">
        <v>0.13739999999999999</v>
      </c>
      <c r="C24" s="9">
        <f>B24-B11</f>
        <v>5.3099999999999994E-2</v>
      </c>
      <c r="D24" s="10">
        <f t="shared" si="0"/>
        <v>1.6825022231160001</v>
      </c>
    </row>
    <row r="25" spans="1:11" x14ac:dyDescent="0.25">
      <c r="A25" s="22">
        <v>7</v>
      </c>
      <c r="B25" s="19">
        <v>0.12180000000000001</v>
      </c>
      <c r="C25" s="9">
        <f>B25-B11</f>
        <v>3.7500000000000006E-2</v>
      </c>
      <c r="D25" s="10">
        <f t="shared" si="0"/>
        <v>1.7331331875</v>
      </c>
      <c r="I25" s="4" t="s">
        <v>65</v>
      </c>
      <c r="J25" s="4"/>
      <c r="K25" s="4"/>
    </row>
    <row r="26" spans="1:11" x14ac:dyDescent="0.25">
      <c r="A26" s="22">
        <v>8</v>
      </c>
      <c r="B26" s="19">
        <v>0.32640000000000002</v>
      </c>
      <c r="C26" s="9">
        <f>B26-B11</f>
        <v>0.24210000000000004</v>
      </c>
      <c r="D26" s="10">
        <f t="shared" si="0"/>
        <v>1.1284693467959999</v>
      </c>
    </row>
    <row r="27" spans="1:11" x14ac:dyDescent="0.25">
      <c r="A27" s="22">
        <v>9</v>
      </c>
      <c r="B27" s="19">
        <v>0.23089999999999999</v>
      </c>
      <c r="C27" s="9">
        <f>B27-B11</f>
        <v>0.14660000000000001</v>
      </c>
      <c r="D27" s="10">
        <f t="shared" si="0"/>
        <v>1.394705419536</v>
      </c>
    </row>
    <row r="28" spans="1:11" x14ac:dyDescent="0.25">
      <c r="A28" s="22">
        <v>10</v>
      </c>
      <c r="B28" s="19">
        <v>0.19489999999999999</v>
      </c>
      <c r="C28" s="9">
        <f>B28-B11</f>
        <v>0.11059999999999999</v>
      </c>
      <c r="D28" s="10">
        <f t="shared" si="0"/>
        <v>1.5023361920160001</v>
      </c>
      <c r="H28" t="s">
        <v>49</v>
      </c>
    </row>
    <row r="29" spans="1:11" x14ac:dyDescent="0.25">
      <c r="A29" s="22">
        <v>11</v>
      </c>
      <c r="B29" s="19">
        <v>0.27179999999999999</v>
      </c>
      <c r="C29" s="9">
        <f>B29-B11</f>
        <v>0.1875</v>
      </c>
      <c r="D29" s="10">
        <f t="shared" si="0"/>
        <v>1.2772546875000002</v>
      </c>
      <c r="H29" t="s">
        <v>50</v>
      </c>
    </row>
    <row r="30" spans="1:11" x14ac:dyDescent="0.25">
      <c r="A30" s="22">
        <v>12</v>
      </c>
      <c r="B30" s="19">
        <v>0.15440000000000001</v>
      </c>
      <c r="C30" s="9">
        <f>B30-B11</f>
        <v>7.010000000000001E-2</v>
      </c>
      <c r="D30" s="10">
        <f t="shared" si="0"/>
        <v>1.6281784837560001</v>
      </c>
      <c r="H30" t="s">
        <v>51</v>
      </c>
    </row>
    <row r="31" spans="1:11" x14ac:dyDescent="0.25">
      <c r="A31" s="22">
        <v>13</v>
      </c>
      <c r="B31" s="19">
        <v>0.2465</v>
      </c>
      <c r="C31" s="9">
        <f>B31-B11</f>
        <v>0.16220000000000001</v>
      </c>
      <c r="D31" s="10">
        <f t="shared" si="0"/>
        <v>1.3493015147039999</v>
      </c>
    </row>
    <row r="32" spans="1:11" x14ac:dyDescent="0.25">
      <c r="A32" s="22">
        <v>14</v>
      </c>
      <c r="B32" s="19">
        <v>0.25219999999999998</v>
      </c>
      <c r="C32" s="9">
        <f>B32-B11</f>
        <v>0.16789999999999999</v>
      </c>
      <c r="D32" s="10">
        <f t="shared" si="0"/>
        <v>1.3328980635960002</v>
      </c>
    </row>
    <row r="33" spans="1:4" x14ac:dyDescent="0.25">
      <c r="A33" s="22">
        <v>15</v>
      </c>
      <c r="B33" s="19">
        <v>0.17580000000000001</v>
      </c>
      <c r="C33" s="9">
        <f>B33-B11</f>
        <v>9.1500000000000012E-2</v>
      </c>
      <c r="D33" s="10">
        <f t="shared" si="0"/>
        <v>1.5610563771000001</v>
      </c>
    </row>
    <row r="34" spans="1:4" x14ac:dyDescent="0.25">
      <c r="A34" s="22">
        <v>16</v>
      </c>
      <c r="B34" s="19">
        <v>0.1565</v>
      </c>
      <c r="C34" s="9">
        <f>B34-B11</f>
        <v>7.22E-2</v>
      </c>
      <c r="D34" s="10">
        <f t="shared" si="0"/>
        <v>1.6215294971040002</v>
      </c>
    </row>
    <row r="35" spans="1:4" x14ac:dyDescent="0.25">
      <c r="A35" s="22">
        <v>17</v>
      </c>
      <c r="B35" s="19">
        <v>0.13589999999999999</v>
      </c>
      <c r="C35" s="9">
        <f>B35-B11</f>
        <v>5.1599999999999993E-2</v>
      </c>
      <c r="D35" s="10">
        <f t="shared" si="0"/>
        <v>1.6873381071360001</v>
      </c>
    </row>
    <row r="36" spans="1:4" x14ac:dyDescent="0.25">
      <c r="A36" s="22">
        <v>18</v>
      </c>
      <c r="B36" s="19">
        <v>0.1845</v>
      </c>
      <c r="C36" s="9">
        <f>B36-B11</f>
        <v>0.1002</v>
      </c>
      <c r="D36" s="10">
        <f t="shared" si="0"/>
        <v>1.5341705454240002</v>
      </c>
    </row>
    <row r="37" spans="1:4" x14ac:dyDescent="0.25">
      <c r="A37" s="22">
        <v>19</v>
      </c>
      <c r="B37" s="19">
        <v>0.25750000000000001</v>
      </c>
      <c r="C37" s="9">
        <f>B37-B11</f>
        <v>0.17320000000000002</v>
      </c>
      <c r="D37" s="10">
        <f t="shared" si="0"/>
        <v>1.317735257344</v>
      </c>
    </row>
    <row r="38" spans="1:4" x14ac:dyDescent="0.25">
      <c r="A38" s="22">
        <v>20</v>
      </c>
      <c r="B38" s="19">
        <v>0.2039</v>
      </c>
      <c r="C38" s="9">
        <f>B38-B11</f>
        <v>0.1196</v>
      </c>
      <c r="D38" s="10">
        <f t="shared" si="0"/>
        <v>1.4750553480960003</v>
      </c>
    </row>
    <row r="39" spans="1:4" x14ac:dyDescent="0.25">
      <c r="A39" s="22">
        <v>21</v>
      </c>
      <c r="B39" s="19">
        <v>0.2336</v>
      </c>
      <c r="C39" s="9">
        <f>B39-B11</f>
        <v>0.14929999999999999</v>
      </c>
      <c r="D39" s="10">
        <f t="shared" si="0"/>
        <v>1.3867935664440001</v>
      </c>
    </row>
    <row r="40" spans="1:4" x14ac:dyDescent="0.25">
      <c r="A40" s="22">
        <v>22</v>
      </c>
      <c r="B40" s="19">
        <v>0.21679999999999999</v>
      </c>
      <c r="C40" s="9">
        <f>B40-B11</f>
        <v>0.13250000000000001</v>
      </c>
      <c r="D40" s="10">
        <f t="shared" si="0"/>
        <v>1.4363866275000001</v>
      </c>
    </row>
    <row r="41" spans="1:4" x14ac:dyDescent="0.25">
      <c r="A41" s="22">
        <v>23</v>
      </c>
      <c r="B41" s="19">
        <v>0.25779999999999997</v>
      </c>
      <c r="C41" s="9">
        <f>B41-B11</f>
        <v>0.17349999999999999</v>
      </c>
      <c r="D41" s="10">
        <f t="shared" si="0"/>
        <v>1.3168795651000003</v>
      </c>
    </row>
    <row r="42" spans="1:4" x14ac:dyDescent="0.25">
      <c r="A42" s="22">
        <v>24</v>
      </c>
      <c r="B42" s="19">
        <v>0.222</v>
      </c>
      <c r="C42" s="9">
        <f>B42-B11</f>
        <v>0.13769999999999999</v>
      </c>
      <c r="D42" s="10">
        <f t="shared" si="0"/>
        <v>1.4209437669240002</v>
      </c>
    </row>
    <row r="43" spans="1:4" x14ac:dyDescent="0.25">
      <c r="A43" s="22">
        <v>25</v>
      </c>
      <c r="B43" s="19">
        <v>0.29659999999999997</v>
      </c>
      <c r="C43" s="9">
        <f>B43-B11</f>
        <v>0.21229999999999999</v>
      </c>
      <c r="D43" s="10">
        <f t="shared" si="0"/>
        <v>1.2085396629240002</v>
      </c>
    </row>
    <row r="44" spans="1:4" x14ac:dyDescent="0.25">
      <c r="A44" s="22">
        <v>26</v>
      </c>
      <c r="B44" s="19">
        <v>0.1691</v>
      </c>
      <c r="C44" s="9">
        <f>B44-B11</f>
        <v>8.48E-2</v>
      </c>
      <c r="D44" s="10">
        <f t="shared" si="0"/>
        <v>1.5819200010240002</v>
      </c>
    </row>
    <row r="45" spans="1:4" x14ac:dyDescent="0.25">
      <c r="A45" s="22">
        <v>27</v>
      </c>
      <c r="B45" s="19">
        <v>0.2054</v>
      </c>
      <c r="C45" s="9">
        <f>B45-B11</f>
        <v>0.1211</v>
      </c>
      <c r="D45" s="10">
        <f t="shared" si="0"/>
        <v>1.4705327264760002</v>
      </c>
    </row>
    <row r="46" spans="1:4" x14ac:dyDescent="0.25">
      <c r="A46" s="22">
        <v>28</v>
      </c>
      <c r="B46" s="19">
        <v>0.23810000000000001</v>
      </c>
      <c r="C46" s="9">
        <f>B46-B11</f>
        <v>0.15379999999999999</v>
      </c>
      <c r="D46" s="10">
        <f t="shared" si="0"/>
        <v>1.373656898064</v>
      </c>
    </row>
    <row r="47" spans="1:4" x14ac:dyDescent="0.25">
      <c r="A47" s="22">
        <v>29</v>
      </c>
      <c r="B47" s="19">
        <v>0.2586</v>
      </c>
      <c r="C47" s="9">
        <f>B47-B11</f>
        <v>0.17430000000000001</v>
      </c>
      <c r="D47" s="10">
        <f t="shared" si="0"/>
        <v>1.3145990704440003</v>
      </c>
    </row>
    <row r="48" spans="1:4" x14ac:dyDescent="0.25">
      <c r="A48" s="22">
        <v>30</v>
      </c>
      <c r="B48" s="19">
        <v>0.3387</v>
      </c>
      <c r="C48" s="9">
        <f>B48-B11</f>
        <v>0.25440000000000002</v>
      </c>
      <c r="D48" s="10">
        <f t="shared" si="0"/>
        <v>1.0962153692159999</v>
      </c>
    </row>
    <row r="49" spans="1:4" x14ac:dyDescent="0.25">
      <c r="A49" s="22">
        <v>31</v>
      </c>
      <c r="B49" s="19">
        <v>0.23400000000000001</v>
      </c>
      <c r="C49" s="9">
        <f>B49-B11</f>
        <v>0.1497</v>
      </c>
      <c r="D49" s="10">
        <f t="shared" si="0"/>
        <v>1.385623344204</v>
      </c>
    </row>
    <row r="50" spans="1:4" x14ac:dyDescent="0.25">
      <c r="A50" s="22">
        <v>32</v>
      </c>
      <c r="B50" s="19">
        <v>0.28799999999999998</v>
      </c>
      <c r="C50" s="9">
        <f>B50-B11</f>
        <v>0.20369999999999999</v>
      </c>
      <c r="D50" s="10">
        <f t="shared" si="0"/>
        <v>1.2321543203640002</v>
      </c>
    </row>
    <row r="51" spans="1:4" x14ac:dyDescent="0.25">
      <c r="A51" s="22">
        <v>33</v>
      </c>
      <c r="B51" s="19">
        <v>0.27510000000000001</v>
      </c>
      <c r="C51" s="9">
        <f>B51-B11</f>
        <v>0.19080000000000003</v>
      </c>
      <c r="D51" s="10">
        <f t="shared" ref="D51:D82" si="1">(1.5356*C51*C51)-(3.3847*C51)+(1.8579)</f>
        <v>1.2680022051840001</v>
      </c>
    </row>
    <row r="52" spans="1:4" x14ac:dyDescent="0.25">
      <c r="A52" s="22">
        <v>34</v>
      </c>
      <c r="B52" s="19">
        <v>0.16520000000000001</v>
      </c>
      <c r="C52" s="9">
        <f>B52-B11</f>
        <v>8.0900000000000014E-2</v>
      </c>
      <c r="D52" s="10">
        <f t="shared" si="1"/>
        <v>1.594127980236</v>
      </c>
    </row>
    <row r="53" spans="1:4" x14ac:dyDescent="0.25">
      <c r="A53" s="22">
        <v>35</v>
      </c>
      <c r="B53" s="19">
        <v>0.32040000000000002</v>
      </c>
      <c r="C53" s="9">
        <f>B53-B11</f>
        <v>0.23610000000000003</v>
      </c>
      <c r="D53" s="10">
        <f t="shared" si="1"/>
        <v>1.1443716032760001</v>
      </c>
    </row>
    <row r="54" spans="1:4" x14ac:dyDescent="0.25">
      <c r="A54" s="22">
        <v>36</v>
      </c>
      <c r="B54" s="19">
        <v>0.28910000000000002</v>
      </c>
      <c r="C54" s="9">
        <f>B54-B11</f>
        <v>0.20480000000000004</v>
      </c>
      <c r="D54" s="10">
        <f t="shared" si="1"/>
        <v>1.2291211722240001</v>
      </c>
    </row>
    <row r="55" spans="1:4" x14ac:dyDescent="0.25">
      <c r="A55" s="22">
        <v>37</v>
      </c>
      <c r="B55" s="19">
        <v>0.20380000000000001</v>
      </c>
      <c r="C55" s="9">
        <f>B55-B11</f>
        <v>0.11950000000000001</v>
      </c>
      <c r="D55" s="10">
        <f t="shared" si="1"/>
        <v>1.4753571019</v>
      </c>
    </row>
    <row r="56" spans="1:4" x14ac:dyDescent="0.25">
      <c r="A56" s="22">
        <v>38</v>
      </c>
      <c r="B56" s="19">
        <v>0.25629999999999997</v>
      </c>
      <c r="C56" s="9">
        <f>B56-B11</f>
        <v>0.17199999999999999</v>
      </c>
      <c r="D56" s="10">
        <f t="shared" si="1"/>
        <v>1.3211607904000002</v>
      </c>
    </row>
    <row r="57" spans="1:4" x14ac:dyDescent="0.25">
      <c r="A57" s="22">
        <v>39</v>
      </c>
      <c r="B57" s="19">
        <v>0.22900000000000001</v>
      </c>
      <c r="C57" s="9">
        <f>B57-B11</f>
        <v>0.1447</v>
      </c>
      <c r="D57" s="10">
        <f t="shared" si="1"/>
        <v>1.4002864410040001</v>
      </c>
    </row>
    <row r="58" spans="1:4" x14ac:dyDescent="0.25">
      <c r="A58" s="22">
        <v>40</v>
      </c>
      <c r="B58" s="19">
        <v>0.94769999999999999</v>
      </c>
      <c r="C58" s="9">
        <f>B58-B11</f>
        <v>0.86339999999999995</v>
      </c>
      <c r="D58" s="10">
        <f t="shared" si="1"/>
        <v>8.0277720336000113E-2</v>
      </c>
    </row>
    <row r="59" spans="1:4" x14ac:dyDescent="0.25">
      <c r="A59" s="22">
        <v>41</v>
      </c>
      <c r="B59" s="19">
        <v>0.2492</v>
      </c>
      <c r="C59" s="9">
        <f>B59-B11</f>
        <v>0.16489999999999999</v>
      </c>
      <c r="D59" s="10">
        <f t="shared" si="1"/>
        <v>1.3415190205560001</v>
      </c>
    </row>
    <row r="60" spans="1:4" x14ac:dyDescent="0.25">
      <c r="A60" s="22">
        <v>42</v>
      </c>
      <c r="B60" s="19">
        <v>0.1893</v>
      </c>
      <c r="C60" s="9">
        <f>B60-B11</f>
        <v>0.105</v>
      </c>
      <c r="D60" s="10">
        <f t="shared" si="1"/>
        <v>1.5194364900000001</v>
      </c>
    </row>
    <row r="61" spans="1:4" x14ac:dyDescent="0.25">
      <c r="A61" s="22">
        <v>43</v>
      </c>
      <c r="B61" s="19">
        <v>0.20330000000000001</v>
      </c>
      <c r="C61" s="9">
        <f>B61-B11</f>
        <v>0.11900000000000001</v>
      </c>
      <c r="D61" s="10">
        <f t="shared" si="1"/>
        <v>1.4768663316000001</v>
      </c>
    </row>
    <row r="62" spans="1:4" x14ac:dyDescent="0.25">
      <c r="A62" s="22">
        <v>44</v>
      </c>
      <c r="B62" s="19">
        <v>0.53139999999999998</v>
      </c>
      <c r="C62" s="9">
        <f>B62-B11</f>
        <v>0.4471</v>
      </c>
      <c r="D62" s="10">
        <f t="shared" si="1"/>
        <v>0.65156462839600016</v>
      </c>
    </row>
    <row r="63" spans="1:4" x14ac:dyDescent="0.25">
      <c r="A63" s="22">
        <v>45</v>
      </c>
      <c r="B63" s="19">
        <v>0.21340000000000001</v>
      </c>
      <c r="C63" s="9">
        <f>B63-B11</f>
        <v>0.12909999999999999</v>
      </c>
      <c r="D63" s="10">
        <f t="shared" si="1"/>
        <v>1.4465287834360001</v>
      </c>
    </row>
    <row r="64" spans="1:4" x14ac:dyDescent="0.25">
      <c r="A64" s="22">
        <v>46</v>
      </c>
      <c r="B64" s="19">
        <v>0.22789999999999999</v>
      </c>
      <c r="C64" s="9">
        <f>B64-B11</f>
        <v>0.14360000000000001</v>
      </c>
      <c r="D64" s="10">
        <f t="shared" si="1"/>
        <v>1.4035226261760001</v>
      </c>
    </row>
    <row r="65" spans="1:4" x14ac:dyDescent="0.25">
      <c r="A65" s="22">
        <v>47</v>
      </c>
      <c r="B65" s="19">
        <v>0.16750000000000001</v>
      </c>
      <c r="C65" s="9">
        <f>B65-B11</f>
        <v>8.320000000000001E-2</v>
      </c>
      <c r="D65" s="10">
        <f t="shared" si="1"/>
        <v>1.5869227517440001</v>
      </c>
    </row>
    <row r="66" spans="1:4" x14ac:dyDescent="0.25">
      <c r="A66" s="22">
        <v>48</v>
      </c>
      <c r="B66" s="19">
        <v>0.27879999999999999</v>
      </c>
      <c r="C66" s="9">
        <f>B66-B11</f>
        <v>0.19450000000000001</v>
      </c>
      <c r="D66" s="10">
        <f t="shared" si="1"/>
        <v>1.2576679819000001</v>
      </c>
    </row>
    <row r="67" spans="1:4" x14ac:dyDescent="0.25">
      <c r="A67" s="22">
        <v>49</v>
      </c>
      <c r="B67" s="19">
        <v>0.28510000000000002</v>
      </c>
      <c r="C67" s="9">
        <f>B67-B11</f>
        <v>0.20080000000000003</v>
      </c>
      <c r="D67" s="10">
        <f t="shared" si="1"/>
        <v>1.2401686147839999</v>
      </c>
    </row>
    <row r="68" spans="1:4" x14ac:dyDescent="0.25">
      <c r="A68" s="22">
        <v>50</v>
      </c>
      <c r="B68" s="19">
        <v>0.2084</v>
      </c>
      <c r="C68" s="9">
        <f>B68-B11</f>
        <v>0.1241</v>
      </c>
      <c r="D68" s="10">
        <f t="shared" si="1"/>
        <v>1.461508213836</v>
      </c>
    </row>
    <row r="69" spans="1:4" x14ac:dyDescent="0.25">
      <c r="A69" s="22">
        <v>51</v>
      </c>
      <c r="B69" s="19">
        <v>0.21560000000000001</v>
      </c>
      <c r="C69" s="9">
        <f>B69-B11</f>
        <v>0.13130000000000003</v>
      </c>
      <c r="D69" s="10">
        <f t="shared" si="1"/>
        <v>1.4399621579640001</v>
      </c>
    </row>
    <row r="70" spans="1:4" x14ac:dyDescent="0.25">
      <c r="A70" s="22">
        <v>52</v>
      </c>
      <c r="B70" s="19">
        <v>0.16830000000000001</v>
      </c>
      <c r="C70" s="9">
        <f>B70-B11</f>
        <v>8.4000000000000005E-2</v>
      </c>
      <c r="D70" s="10">
        <f t="shared" si="1"/>
        <v>1.5844203936000001</v>
      </c>
    </row>
    <row r="71" spans="1:4" x14ac:dyDescent="0.25">
      <c r="A71" s="22">
        <v>53</v>
      </c>
      <c r="B71" s="19">
        <v>0.47349999999999998</v>
      </c>
      <c r="C71" s="9">
        <f>B71-B11</f>
        <v>0.38919999999999999</v>
      </c>
      <c r="D71" s="10">
        <f t="shared" si="1"/>
        <v>0.77318228838400027</v>
      </c>
    </row>
    <row r="72" spans="1:4" x14ac:dyDescent="0.25">
      <c r="A72" s="22">
        <v>54</v>
      </c>
      <c r="B72" s="19">
        <v>0.20269999999999999</v>
      </c>
      <c r="C72" s="9">
        <f>B72-B11</f>
        <v>0.11839999999999999</v>
      </c>
      <c r="D72" s="10">
        <f t="shared" si="1"/>
        <v>1.4786784207360002</v>
      </c>
    </row>
    <row r="73" spans="1:4" x14ac:dyDescent="0.25">
      <c r="A73" s="22">
        <v>55</v>
      </c>
      <c r="B73" s="19">
        <v>0.1837</v>
      </c>
      <c r="C73" s="9">
        <f>B73-B11</f>
        <v>9.9400000000000002E-2</v>
      </c>
      <c r="D73" s="10">
        <f t="shared" si="1"/>
        <v>1.5366331008160001</v>
      </c>
    </row>
    <row r="74" spans="1:4" x14ac:dyDescent="0.25">
      <c r="A74" s="22">
        <v>56</v>
      </c>
      <c r="B74" s="19">
        <v>0.23499999999999999</v>
      </c>
      <c r="C74" s="9">
        <f>B74-B11</f>
        <v>0.1507</v>
      </c>
      <c r="D74" s="10">
        <f t="shared" si="1"/>
        <v>1.382699938444</v>
      </c>
    </row>
    <row r="75" spans="1:4" x14ac:dyDescent="0.25">
      <c r="A75" s="22">
        <v>57</v>
      </c>
      <c r="B75" s="19">
        <v>0.18790000000000001</v>
      </c>
      <c r="C75" s="9">
        <f>B75-B11</f>
        <v>0.10360000000000001</v>
      </c>
      <c r="D75" s="10">
        <f t="shared" si="1"/>
        <v>1.5237266133760001</v>
      </c>
    </row>
    <row r="76" spans="1:4" x14ac:dyDescent="0.25">
      <c r="A76" s="22">
        <v>58</v>
      </c>
      <c r="B76" s="19">
        <v>0.19170000000000001</v>
      </c>
      <c r="C76" s="9">
        <f>B76-B11</f>
        <v>0.10740000000000001</v>
      </c>
      <c r="D76" s="10">
        <f t="shared" si="1"/>
        <v>1.512095997456</v>
      </c>
    </row>
    <row r="77" spans="1:4" x14ac:dyDescent="0.25">
      <c r="A77" s="22">
        <v>59</v>
      </c>
      <c r="B77" s="19">
        <v>0.1658</v>
      </c>
      <c r="C77" s="9">
        <f>B77-B11</f>
        <v>8.1500000000000003E-2</v>
      </c>
      <c r="D77" s="10">
        <f t="shared" si="1"/>
        <v>1.5922467891000001</v>
      </c>
    </row>
    <row r="78" spans="1:4" x14ac:dyDescent="0.25">
      <c r="A78" s="22">
        <v>60</v>
      </c>
      <c r="B78" s="19">
        <v>0.12609999999999999</v>
      </c>
      <c r="C78" s="9">
        <f>B78-B11</f>
        <v>4.179999999999999E-2</v>
      </c>
      <c r="D78" s="10">
        <f t="shared" si="1"/>
        <v>1.7191026017440001</v>
      </c>
    </row>
    <row r="79" spans="1:4" x14ac:dyDescent="0.25">
      <c r="A79" s="22">
        <v>61</v>
      </c>
      <c r="B79" s="19">
        <v>0.3488</v>
      </c>
      <c r="C79" s="9">
        <f>B79-B11</f>
        <v>0.26450000000000001</v>
      </c>
      <c r="D79" s="10">
        <f t="shared" si="1"/>
        <v>1.0700778099000001</v>
      </c>
    </row>
    <row r="80" spans="1:4" x14ac:dyDescent="0.25">
      <c r="A80" s="22">
        <v>62</v>
      </c>
      <c r="B80" s="19">
        <v>0.24060000000000001</v>
      </c>
      <c r="C80" s="9">
        <f>B80-B11</f>
        <v>0.15629999999999999</v>
      </c>
      <c r="D80" s="10">
        <f t="shared" si="1"/>
        <v>1.366385621964</v>
      </c>
    </row>
    <row r="81" spans="1:4" x14ac:dyDescent="0.25">
      <c r="A81" s="22">
        <v>63</v>
      </c>
      <c r="B81" s="19">
        <v>0.1893</v>
      </c>
      <c r="C81" s="9">
        <f>B81-B11</f>
        <v>0.105</v>
      </c>
      <c r="D81" s="10">
        <f t="shared" si="1"/>
        <v>1.5194364900000001</v>
      </c>
    </row>
    <row r="82" spans="1:4" x14ac:dyDescent="0.25">
      <c r="A82" s="22">
        <v>64</v>
      </c>
      <c r="B82" s="19">
        <v>0.22950000000000001</v>
      </c>
      <c r="C82" s="9">
        <f>B82-B11</f>
        <v>0.1452</v>
      </c>
      <c r="D82" s="10">
        <f t="shared" si="1"/>
        <v>1.398816676224</v>
      </c>
    </row>
    <row r="83" spans="1:4" x14ac:dyDescent="0.25">
      <c r="A83" s="22">
        <v>65</v>
      </c>
      <c r="B83" s="19">
        <v>0.16270000000000001</v>
      </c>
      <c r="C83" s="9">
        <f>B83-B11</f>
        <v>7.8400000000000011E-2</v>
      </c>
      <c r="D83" s="10">
        <f t="shared" ref="D83:D106" si="2">(1.5356*C83*C83)-(3.3847*C83)+(1.8579)</f>
        <v>1.601978177536</v>
      </c>
    </row>
    <row r="84" spans="1:4" x14ac:dyDescent="0.25">
      <c r="A84" s="22">
        <v>66</v>
      </c>
      <c r="B84" s="19">
        <v>0.71220000000000006</v>
      </c>
      <c r="C84" s="9">
        <f>B84-B11</f>
        <v>0.62790000000000001</v>
      </c>
      <c r="D84" s="10">
        <f t="shared" si="2"/>
        <v>0.33807008439600028</v>
      </c>
    </row>
    <row r="85" spans="1:4" x14ac:dyDescent="0.25">
      <c r="A85" s="22">
        <v>67</v>
      </c>
      <c r="B85" s="19">
        <v>0.1729</v>
      </c>
      <c r="C85" s="9">
        <f>B85-B11</f>
        <v>8.8599999999999998E-2</v>
      </c>
      <c r="D85" s="10">
        <f t="shared" si="2"/>
        <v>1.5700699785760002</v>
      </c>
    </row>
    <row r="86" spans="1:4" x14ac:dyDescent="0.25">
      <c r="A86" s="22">
        <v>68</v>
      </c>
      <c r="B86" s="19">
        <v>0.17610000000000001</v>
      </c>
      <c r="C86" s="9">
        <f>B86-B11</f>
        <v>9.1800000000000007E-2</v>
      </c>
      <c r="D86" s="10">
        <f t="shared" si="2"/>
        <v>1.560125409744</v>
      </c>
    </row>
    <row r="87" spans="1:4" x14ac:dyDescent="0.25">
      <c r="A87" s="22">
        <v>69</v>
      </c>
      <c r="B87" s="19">
        <v>0.24990000000000001</v>
      </c>
      <c r="C87" s="9">
        <f>B87-B11</f>
        <v>0.16560000000000002</v>
      </c>
      <c r="D87" s="10">
        <f t="shared" si="2"/>
        <v>1.339504991616</v>
      </c>
    </row>
    <row r="88" spans="1:4" x14ac:dyDescent="0.25">
      <c r="A88" s="22">
        <v>70</v>
      </c>
      <c r="B88" s="19">
        <v>0.2737</v>
      </c>
      <c r="C88" s="9">
        <f>B88-B11</f>
        <v>0.18940000000000001</v>
      </c>
      <c r="D88" s="10">
        <f t="shared" si="2"/>
        <v>1.271923416016</v>
      </c>
    </row>
    <row r="89" spans="1:4" x14ac:dyDescent="0.25">
      <c r="A89" s="22">
        <v>71</v>
      </c>
      <c r="B89" s="19">
        <v>0.16170000000000001</v>
      </c>
      <c r="C89" s="9">
        <f>B89-B11</f>
        <v>7.740000000000001E-2</v>
      </c>
      <c r="D89" s="10">
        <f t="shared" si="2"/>
        <v>1.6051236310560002</v>
      </c>
    </row>
    <row r="90" spans="1:4" x14ac:dyDescent="0.25">
      <c r="A90" s="22">
        <v>72</v>
      </c>
      <c r="B90" s="19">
        <v>0.36049999999999999</v>
      </c>
      <c r="C90" s="9">
        <f>B90-B11</f>
        <v>0.2762</v>
      </c>
      <c r="D90" s="10">
        <f t="shared" si="2"/>
        <v>1.040191317264</v>
      </c>
    </row>
    <row r="91" spans="1:4" x14ac:dyDescent="0.25">
      <c r="A91" s="22">
        <v>73</v>
      </c>
      <c r="B91" s="19">
        <v>0.99070000000000003</v>
      </c>
      <c r="C91" s="9">
        <f>B91-B11</f>
        <v>0.90639999999999998</v>
      </c>
      <c r="D91" s="10">
        <f t="shared" si="2"/>
        <v>5.1596930175999978E-2</v>
      </c>
    </row>
    <row r="92" spans="1:4" x14ac:dyDescent="0.25">
      <c r="A92" s="22">
        <v>74</v>
      </c>
      <c r="B92" s="19">
        <v>0.65769999999999995</v>
      </c>
      <c r="C92" s="9">
        <f>B92-B11</f>
        <v>0.57339999999999991</v>
      </c>
      <c r="D92" s="10">
        <f t="shared" si="2"/>
        <v>0.4219991971360002</v>
      </c>
    </row>
    <row r="93" spans="1:4" x14ac:dyDescent="0.25">
      <c r="A93" s="22">
        <v>75</v>
      </c>
      <c r="B93" s="19">
        <v>0.29859999999999998</v>
      </c>
      <c r="C93" s="9">
        <f>B93-B11</f>
        <v>0.21429999999999999</v>
      </c>
      <c r="D93" s="10">
        <f t="shared" si="2"/>
        <v>1.203080436844</v>
      </c>
    </row>
    <row r="94" spans="1:4" x14ac:dyDescent="0.25">
      <c r="A94" s="22">
        <v>76</v>
      </c>
      <c r="B94" s="19">
        <v>0.41520000000000001</v>
      </c>
      <c r="C94" s="9">
        <f>B94-B11</f>
        <v>0.33090000000000003</v>
      </c>
      <c r="D94" s="10">
        <f t="shared" si="2"/>
        <v>0.90604300023600004</v>
      </c>
    </row>
    <row r="95" spans="1:4" x14ac:dyDescent="0.25">
      <c r="A95" s="22">
        <v>77</v>
      </c>
      <c r="B95" s="19">
        <v>0.37480000000000002</v>
      </c>
      <c r="C95" s="9">
        <f>B95-B11</f>
        <v>0.29050000000000004</v>
      </c>
      <c r="D95" s="10">
        <f t="shared" si="2"/>
        <v>1.0042343179</v>
      </c>
    </row>
    <row r="96" spans="1:4" x14ac:dyDescent="0.25">
      <c r="A96" s="22">
        <v>78</v>
      </c>
      <c r="B96" s="19">
        <v>0.38040000000000002</v>
      </c>
      <c r="C96" s="9">
        <f>B96-B11</f>
        <v>0.29610000000000003</v>
      </c>
      <c r="D96" s="10">
        <f t="shared" si="2"/>
        <v>0.99032438247600008</v>
      </c>
    </row>
    <row r="97" spans="1:4" x14ac:dyDescent="0.25">
      <c r="A97" s="22">
        <v>79</v>
      </c>
      <c r="B97" s="19">
        <v>0.2414</v>
      </c>
      <c r="C97" s="9">
        <f>B97-B11</f>
        <v>0.15710000000000002</v>
      </c>
      <c r="D97" s="10">
        <f t="shared" si="2"/>
        <v>1.364062867596</v>
      </c>
    </row>
    <row r="98" spans="1:4" x14ac:dyDescent="0.25">
      <c r="A98" s="22">
        <v>80</v>
      </c>
      <c r="B98" s="19">
        <v>0.1052</v>
      </c>
      <c r="C98" s="9">
        <f>B98-B11</f>
        <v>2.0900000000000002E-2</v>
      </c>
      <c r="D98" s="10">
        <f t="shared" si="2"/>
        <v>1.787830535436</v>
      </c>
    </row>
    <row r="99" spans="1:4" x14ac:dyDescent="0.25">
      <c r="A99" s="22">
        <v>81</v>
      </c>
      <c r="B99" s="19">
        <v>5.1200000000000002E-2</v>
      </c>
      <c r="C99" s="9">
        <f>B99-B11</f>
        <v>-3.3099999999999997E-2</v>
      </c>
      <c r="D99" s="10">
        <f t="shared" si="2"/>
        <v>1.9716159887160001</v>
      </c>
    </row>
    <row r="100" spans="1:4" x14ac:dyDescent="0.25">
      <c r="A100" s="22">
        <v>82</v>
      </c>
      <c r="B100" s="19">
        <v>0.81220000000000003</v>
      </c>
      <c r="C100" s="9">
        <f>B100-B11</f>
        <v>0.72789999999999999</v>
      </c>
      <c r="D100" s="10">
        <f t="shared" si="2"/>
        <v>0.20779673239600016</v>
      </c>
    </row>
    <row r="101" spans="1:4" x14ac:dyDescent="0.25">
      <c r="A101" s="22">
        <v>83</v>
      </c>
      <c r="B101" s="19">
        <v>2.1505000000000001</v>
      </c>
      <c r="C101" s="9">
        <f>B101-B11</f>
        <v>2.0662000000000003</v>
      </c>
      <c r="D101" s="10">
        <f t="shared" si="2"/>
        <v>1.4201894148640009</v>
      </c>
    </row>
    <row r="102" spans="1:4" x14ac:dyDescent="0.25">
      <c r="A102" s="22">
        <v>84</v>
      </c>
      <c r="B102" s="19">
        <v>0.88949999999999996</v>
      </c>
      <c r="C102" s="9">
        <f>B102-B11</f>
        <v>0.80519999999999992</v>
      </c>
      <c r="D102" s="10">
        <f t="shared" si="2"/>
        <v>0.12814127462400005</v>
      </c>
    </row>
    <row r="103" spans="1:4" x14ac:dyDescent="0.25">
      <c r="A103" s="22">
        <v>85</v>
      </c>
      <c r="B103" s="19">
        <v>3.0345</v>
      </c>
      <c r="C103" s="9">
        <f>B103-B11</f>
        <v>2.9502000000000002</v>
      </c>
      <c r="D103" s="10">
        <f t="shared" si="2"/>
        <v>5.2377291294240029</v>
      </c>
    </row>
    <row r="104" spans="1:4" x14ac:dyDescent="0.25">
      <c r="A104" s="22">
        <v>86</v>
      </c>
      <c r="B104" s="19">
        <v>0.58889999999999998</v>
      </c>
      <c r="C104" s="9">
        <f>B104-B11</f>
        <v>0.50459999999999994</v>
      </c>
      <c r="D104" s="10">
        <f t="shared" si="2"/>
        <v>0.54097663329600021</v>
      </c>
    </row>
    <row r="105" spans="1:4" x14ac:dyDescent="0.25">
      <c r="A105" s="22">
        <v>87</v>
      </c>
      <c r="B105" s="24" t="s">
        <v>61</v>
      </c>
      <c r="C105" s="12" t="s">
        <v>62</v>
      </c>
      <c r="D105" s="10">
        <f t="shared" si="2"/>
        <v>1.2069006051960001</v>
      </c>
    </row>
    <row r="106" spans="1:4" x14ac:dyDescent="0.25">
      <c r="A106" s="23">
        <v>88</v>
      </c>
      <c r="B106" s="20">
        <v>0.31940000000000002</v>
      </c>
      <c r="C106" s="14">
        <f>B106-B11</f>
        <v>0.23510000000000003</v>
      </c>
      <c r="D106" s="15">
        <f t="shared" si="2"/>
        <v>1.147032728556</v>
      </c>
    </row>
    <row r="176" spans="17:17" x14ac:dyDescent="0.25">
      <c r="Q176" s="1"/>
    </row>
    <row r="197" spans="2:2" x14ac:dyDescent="0.25">
      <c r="B197" s="1"/>
    </row>
  </sheetData>
  <pageMargins left="0.7" right="0.7" top="0.75" bottom="0.75" header="0.3" footer="0.3"/>
  <ignoredErrors>
    <ignoredError sqref="B105" numberStoredAsText="1"/>
  </ignoredErrors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107"/>
  <sheetViews>
    <sheetView topLeftCell="A109" workbookViewId="0">
      <selection activeCell="P13" sqref="P13"/>
    </sheetView>
  </sheetViews>
  <sheetFormatPr defaultRowHeight="15" x14ac:dyDescent="0.25"/>
  <sheetData>
    <row r="1" spans="1:12" x14ac:dyDescent="0.25">
      <c r="A1">
        <v>2.0994000000000002</v>
      </c>
      <c r="B1">
        <v>0.55620000000000003</v>
      </c>
      <c r="C1">
        <v>0.71089999999999998</v>
      </c>
      <c r="D1">
        <v>0.82020000000000004</v>
      </c>
      <c r="E1">
        <v>0.84909999999999997</v>
      </c>
      <c r="F1">
        <v>0.39879999999999999</v>
      </c>
      <c r="G1">
        <v>0.49869999999999998</v>
      </c>
      <c r="H1">
        <v>0.52410000000000001</v>
      </c>
      <c r="I1">
        <v>0.75570000000000004</v>
      </c>
      <c r="J1">
        <v>0.66790000000000005</v>
      </c>
      <c r="K1">
        <v>0.7228</v>
      </c>
      <c r="L1">
        <v>0.70379999999999998</v>
      </c>
    </row>
    <row r="2" spans="1:12" x14ac:dyDescent="0.25">
      <c r="A2">
        <v>1.1729000000000001</v>
      </c>
      <c r="B2">
        <v>0.98370000000000002</v>
      </c>
      <c r="C2">
        <v>0.87429999999999997</v>
      </c>
      <c r="D2">
        <v>0.92220000000000002</v>
      </c>
      <c r="E2">
        <v>0.93810000000000004</v>
      </c>
      <c r="F2">
        <v>0.58730000000000004</v>
      </c>
      <c r="G2">
        <v>0.55330000000000001</v>
      </c>
      <c r="H2">
        <v>0.59799999999999998</v>
      </c>
      <c r="I2">
        <v>0.74570000000000003</v>
      </c>
      <c r="J2">
        <v>0.67030000000000001</v>
      </c>
      <c r="K2">
        <v>0.72060000000000002</v>
      </c>
      <c r="L2">
        <v>0.78349999999999997</v>
      </c>
    </row>
    <row r="3" spans="1:12" x14ac:dyDescent="0.25">
      <c r="A3">
        <v>0.60750000000000004</v>
      </c>
      <c r="B3">
        <v>0.66439999999999999</v>
      </c>
      <c r="C3">
        <v>0.86929999999999996</v>
      </c>
      <c r="D3">
        <v>0.90680000000000005</v>
      </c>
      <c r="E3">
        <v>1.012</v>
      </c>
      <c r="F3">
        <v>0.93869999999999998</v>
      </c>
      <c r="G3">
        <v>0.47620000000000001</v>
      </c>
      <c r="H3">
        <v>0.45879999999999999</v>
      </c>
      <c r="I3">
        <v>0.68340000000000001</v>
      </c>
      <c r="J3">
        <v>0.56740000000000002</v>
      </c>
      <c r="K3">
        <v>0.53439999999999999</v>
      </c>
      <c r="L3">
        <v>1.2369000000000001</v>
      </c>
    </row>
    <row r="4" spans="1:12" x14ac:dyDescent="0.25">
      <c r="A4">
        <v>0.4022</v>
      </c>
      <c r="B4">
        <v>0.56720000000000004</v>
      </c>
      <c r="C4">
        <v>0.89290000000000003</v>
      </c>
      <c r="D4">
        <v>0.90010000000000001</v>
      </c>
      <c r="E4">
        <v>1.0747</v>
      </c>
      <c r="F4">
        <v>0.58299999999999996</v>
      </c>
      <c r="G4">
        <v>0.71940000000000004</v>
      </c>
      <c r="H4">
        <v>0.98899999999999999</v>
      </c>
      <c r="I4">
        <v>0.70569999999999999</v>
      </c>
      <c r="J4">
        <v>0.78</v>
      </c>
      <c r="K4">
        <v>0.73870000000000002</v>
      </c>
      <c r="L4">
        <v>0.85740000000000005</v>
      </c>
    </row>
    <row r="5" spans="1:12" x14ac:dyDescent="0.25">
      <c r="A5">
        <v>0.21199999999999999</v>
      </c>
      <c r="B5">
        <v>0.4829</v>
      </c>
      <c r="C5">
        <v>0.8569</v>
      </c>
      <c r="D5">
        <v>1.0825</v>
      </c>
      <c r="E5">
        <v>0.99209999999999998</v>
      </c>
      <c r="F5">
        <v>1.2061999999999999</v>
      </c>
      <c r="G5">
        <v>0.96909999999999996</v>
      </c>
      <c r="H5">
        <v>0.9073</v>
      </c>
      <c r="I5">
        <v>1.0267999999999999</v>
      </c>
      <c r="J5">
        <v>0.66539999999999999</v>
      </c>
      <c r="K5">
        <v>0.91749999999999998</v>
      </c>
      <c r="L5">
        <v>0.79090000000000005</v>
      </c>
    </row>
    <row r="6" spans="1:12" x14ac:dyDescent="0.25">
      <c r="A6">
        <v>0.14299999999999999</v>
      </c>
      <c r="B6">
        <v>1.0461</v>
      </c>
      <c r="C6">
        <v>0.83720000000000006</v>
      </c>
      <c r="D6">
        <v>0.99709999999999999</v>
      </c>
      <c r="E6">
        <v>0.43159999999999998</v>
      </c>
      <c r="F6">
        <v>0.52470000000000006</v>
      </c>
      <c r="G6">
        <v>0.35670000000000002</v>
      </c>
      <c r="H6">
        <v>0.70420000000000005</v>
      </c>
      <c r="I6">
        <v>0.82579999999999998</v>
      </c>
      <c r="J6">
        <v>0.60819999999999996</v>
      </c>
      <c r="K6">
        <v>0.65590000000000004</v>
      </c>
      <c r="L6">
        <v>0.50939999999999996</v>
      </c>
    </row>
    <row r="7" spans="1:12" x14ac:dyDescent="0.25">
      <c r="A7">
        <v>5.5100000000000003E-2</v>
      </c>
      <c r="B7">
        <v>0.69930000000000003</v>
      </c>
      <c r="C7">
        <v>0.87770000000000004</v>
      </c>
      <c r="D7">
        <v>0.77200000000000002</v>
      </c>
      <c r="E7">
        <v>0.66700000000000004</v>
      </c>
      <c r="F7">
        <v>0.83520000000000005</v>
      </c>
      <c r="G7">
        <v>0.57709999999999995</v>
      </c>
      <c r="H7">
        <v>0.33500000000000002</v>
      </c>
      <c r="I7">
        <v>0.629</v>
      </c>
      <c r="J7">
        <v>0.66990000000000005</v>
      </c>
      <c r="K7">
        <v>0.70209999999999995</v>
      </c>
      <c r="L7">
        <v>0.65510000000000002</v>
      </c>
    </row>
    <row r="8" spans="1:12" x14ac:dyDescent="0.25">
      <c r="B8">
        <v>0.7208</v>
      </c>
      <c r="C8">
        <v>0.87160000000000004</v>
      </c>
      <c r="D8">
        <v>1.3654999999999999</v>
      </c>
      <c r="E8">
        <v>0.44040000000000001</v>
      </c>
      <c r="F8">
        <v>0.73009999999999997</v>
      </c>
      <c r="G8">
        <v>0.64470000000000005</v>
      </c>
      <c r="H8">
        <v>0.70699999999999996</v>
      </c>
      <c r="I8">
        <v>0.65039999999999998</v>
      </c>
      <c r="J8">
        <v>0.72119999999999995</v>
      </c>
      <c r="K8">
        <v>0.70920000000000005</v>
      </c>
      <c r="L8">
        <v>0.77159999999999995</v>
      </c>
    </row>
    <row r="10" spans="1:12" x14ac:dyDescent="0.25">
      <c r="B10" t="s">
        <v>7</v>
      </c>
      <c r="C10" t="s">
        <v>8</v>
      </c>
      <c r="D10" t="s">
        <v>9</v>
      </c>
      <c r="E10" t="s">
        <v>11</v>
      </c>
    </row>
    <row r="11" spans="1:12" x14ac:dyDescent="0.25">
      <c r="A11" t="s">
        <v>0</v>
      </c>
      <c r="B11">
        <v>2.0994000000000002</v>
      </c>
      <c r="C11">
        <f>B11-B17</f>
        <v>2.0443000000000002</v>
      </c>
      <c r="D11">
        <v>20</v>
      </c>
      <c r="E11">
        <f>(0.7544*C11*C11)+(8.302*C11)-(0.1363)</f>
        <v>19.988238782456001</v>
      </c>
    </row>
    <row r="12" spans="1:12" x14ac:dyDescent="0.25">
      <c r="A12" t="s">
        <v>1</v>
      </c>
      <c r="B12">
        <v>1.1729000000000001</v>
      </c>
      <c r="C12">
        <f>B12-B17</f>
        <v>1.1178000000000001</v>
      </c>
      <c r="D12">
        <v>10</v>
      </c>
      <c r="E12">
        <f t="shared" ref="E12:E16" si="0">(0.7544*C12*C12)+(8.302*C12)-(0.1363)</f>
        <v>10.086280928096</v>
      </c>
    </row>
    <row r="13" spans="1:12" x14ac:dyDescent="0.25">
      <c r="A13" t="s">
        <v>2</v>
      </c>
      <c r="B13">
        <v>0.60750000000000004</v>
      </c>
      <c r="C13">
        <f>B13-B17</f>
        <v>0.5524</v>
      </c>
      <c r="D13">
        <v>5</v>
      </c>
      <c r="E13">
        <f t="shared" si="0"/>
        <v>4.6799267613439994</v>
      </c>
    </row>
    <row r="14" spans="1:12" x14ac:dyDescent="0.25">
      <c r="A14" t="s">
        <v>3</v>
      </c>
      <c r="B14">
        <v>0.4022</v>
      </c>
      <c r="C14">
        <f>B14-B17</f>
        <v>0.34710000000000002</v>
      </c>
      <c r="D14">
        <v>2.5</v>
      </c>
      <c r="E14">
        <f t="shared" si="0"/>
        <v>2.8362131125040002</v>
      </c>
    </row>
    <row r="15" spans="1:12" x14ac:dyDescent="0.25">
      <c r="A15" t="s">
        <v>4</v>
      </c>
      <c r="B15">
        <v>0.21199999999999999</v>
      </c>
      <c r="C15">
        <f>B15-B17</f>
        <v>0.15689999999999998</v>
      </c>
      <c r="D15">
        <v>1.25</v>
      </c>
      <c r="E15">
        <f t="shared" si="0"/>
        <v>1.1848553249839997</v>
      </c>
    </row>
    <row r="16" spans="1:12" x14ac:dyDescent="0.25">
      <c r="A16" t="s">
        <v>5</v>
      </c>
      <c r="B16">
        <v>0.14299999999999999</v>
      </c>
      <c r="C16">
        <f>B16-B17</f>
        <v>8.7899999999999978E-2</v>
      </c>
      <c r="D16">
        <v>0.625</v>
      </c>
      <c r="E16">
        <f t="shared" si="0"/>
        <v>0.59927460370399976</v>
      </c>
    </row>
    <row r="17" spans="1:12" x14ac:dyDescent="0.25">
      <c r="A17" t="s">
        <v>6</v>
      </c>
      <c r="B17">
        <v>5.5100000000000003E-2</v>
      </c>
      <c r="D17">
        <v>0.3125</v>
      </c>
    </row>
    <row r="19" spans="1:12" x14ac:dyDescent="0.25">
      <c r="A19" s="3" t="s">
        <v>27</v>
      </c>
      <c r="B19" s="3" t="s">
        <v>7</v>
      </c>
      <c r="C19" s="3" t="s">
        <v>8</v>
      </c>
      <c r="D19" s="3" t="s">
        <v>11</v>
      </c>
    </row>
    <row r="20" spans="1:12" x14ac:dyDescent="0.25">
      <c r="A20" s="21">
        <v>1</v>
      </c>
      <c r="B20" s="18">
        <v>0.55620000000000003</v>
      </c>
      <c r="C20" s="6">
        <f>B20-B17</f>
        <v>0.50109999999999999</v>
      </c>
      <c r="D20" s="7">
        <f t="shared" ref="D20:D51" si="1">(0.7544*C20*C20)+(8.302*C20)-(0.1363)</f>
        <v>4.2132629528239995</v>
      </c>
    </row>
    <row r="21" spans="1:12" x14ac:dyDescent="0.25">
      <c r="A21" s="22">
        <v>2</v>
      </c>
      <c r="B21" s="19">
        <v>0.98370000000000002</v>
      </c>
      <c r="C21" s="9">
        <f>B21-B17</f>
        <v>0.92859999999999998</v>
      </c>
      <c r="D21" s="10">
        <f t="shared" si="1"/>
        <v>8.2234547810239995</v>
      </c>
    </row>
    <row r="22" spans="1:12" x14ac:dyDescent="0.25">
      <c r="A22" s="22">
        <v>3</v>
      </c>
      <c r="B22" s="19">
        <v>0.66439999999999999</v>
      </c>
      <c r="C22" s="9">
        <f>B22-B17</f>
        <v>0.60929999999999995</v>
      </c>
      <c r="D22" s="10">
        <f t="shared" si="1"/>
        <v>5.2021769520559991</v>
      </c>
    </row>
    <row r="23" spans="1:12" x14ac:dyDescent="0.25">
      <c r="A23" s="22">
        <v>4</v>
      </c>
      <c r="B23" s="19">
        <v>0.56720000000000004</v>
      </c>
      <c r="C23" s="9">
        <f>B23-B17</f>
        <v>0.5121</v>
      </c>
      <c r="D23" s="10">
        <f t="shared" si="1"/>
        <v>4.312992891703999</v>
      </c>
    </row>
    <row r="24" spans="1:12" x14ac:dyDescent="0.25">
      <c r="A24" s="22">
        <v>5</v>
      </c>
      <c r="B24" s="19">
        <v>0.4829</v>
      </c>
      <c r="C24" s="9">
        <f>B24-B17</f>
        <v>0.42780000000000001</v>
      </c>
      <c r="D24" s="10">
        <f t="shared" si="1"/>
        <v>3.553360486496</v>
      </c>
    </row>
    <row r="25" spans="1:12" x14ac:dyDescent="0.25">
      <c r="A25" s="22">
        <v>6</v>
      </c>
      <c r="B25" s="19">
        <v>1.0461</v>
      </c>
      <c r="C25" s="9">
        <f>B25-B17</f>
        <v>0.99099999999999999</v>
      </c>
      <c r="D25" s="10">
        <f t="shared" si="1"/>
        <v>8.8318639063999989</v>
      </c>
      <c r="J25" s="4" t="s">
        <v>65</v>
      </c>
      <c r="K25" s="4"/>
      <c r="L25" s="4"/>
    </row>
    <row r="26" spans="1:12" x14ac:dyDescent="0.25">
      <c r="A26" s="22">
        <v>7</v>
      </c>
      <c r="B26" s="19">
        <v>0.69930000000000003</v>
      </c>
      <c r="C26" s="9">
        <f>B26-B17</f>
        <v>0.64419999999999999</v>
      </c>
      <c r="D26" s="10">
        <f t="shared" si="1"/>
        <v>5.5249196020159994</v>
      </c>
    </row>
    <row r="27" spans="1:12" x14ac:dyDescent="0.25">
      <c r="A27" s="22">
        <v>8</v>
      </c>
      <c r="B27" s="19">
        <v>0.7208</v>
      </c>
      <c r="C27" s="9">
        <f>B27-B17</f>
        <v>0.66569999999999996</v>
      </c>
      <c r="D27" s="10">
        <f t="shared" si="1"/>
        <v>5.7246586560559987</v>
      </c>
      <c r="H27" t="s">
        <v>52</v>
      </c>
    </row>
    <row r="28" spans="1:12" x14ac:dyDescent="0.25">
      <c r="A28" s="22">
        <v>9</v>
      </c>
      <c r="B28" s="19">
        <v>0.71089999999999998</v>
      </c>
      <c r="C28" s="9">
        <f>B28-B17</f>
        <v>0.65579999999999994</v>
      </c>
      <c r="D28" s="10">
        <f t="shared" si="1"/>
        <v>5.632599154015999</v>
      </c>
      <c r="H28" t="s">
        <v>47</v>
      </c>
    </row>
    <row r="29" spans="1:12" x14ac:dyDescent="0.25">
      <c r="A29" s="22">
        <v>10</v>
      </c>
      <c r="B29" s="19">
        <v>0.87429999999999997</v>
      </c>
      <c r="C29" s="9">
        <f>B29-B17</f>
        <v>0.81919999999999993</v>
      </c>
      <c r="D29" s="10">
        <f t="shared" si="1"/>
        <v>7.1709676700159992</v>
      </c>
      <c r="H29" t="s">
        <v>53</v>
      </c>
    </row>
    <row r="30" spans="1:12" x14ac:dyDescent="0.25">
      <c r="A30" s="22">
        <v>11</v>
      </c>
      <c r="B30" s="19">
        <v>0.86929999999999996</v>
      </c>
      <c r="C30" s="9">
        <f>B30-B17</f>
        <v>0.81419999999999992</v>
      </c>
      <c r="D30" s="10">
        <f t="shared" si="1"/>
        <v>7.1232964852159979</v>
      </c>
    </row>
    <row r="31" spans="1:12" x14ac:dyDescent="0.25">
      <c r="A31" s="22">
        <v>12</v>
      </c>
      <c r="B31" s="19">
        <v>0.89290000000000003</v>
      </c>
      <c r="C31" s="9">
        <f>B31-B17</f>
        <v>0.83779999999999999</v>
      </c>
      <c r="D31" s="10">
        <f t="shared" si="1"/>
        <v>7.3486356288959991</v>
      </c>
    </row>
    <row r="32" spans="1:12" x14ac:dyDescent="0.25">
      <c r="A32" s="22">
        <v>13</v>
      </c>
      <c r="B32" s="19">
        <v>0.8569</v>
      </c>
      <c r="C32" s="9">
        <f>B32-B17</f>
        <v>0.80179999999999996</v>
      </c>
      <c r="D32" s="10">
        <f t="shared" si="1"/>
        <v>7.0052347162559991</v>
      </c>
    </row>
    <row r="33" spans="1:4" x14ac:dyDescent="0.25">
      <c r="A33" s="22">
        <v>14</v>
      </c>
      <c r="B33" s="19">
        <v>0.83720000000000006</v>
      </c>
      <c r="C33" s="9">
        <f>B33-B17</f>
        <v>0.78210000000000002</v>
      </c>
      <c r="D33" s="10">
        <f t="shared" si="1"/>
        <v>6.8181459013039998</v>
      </c>
    </row>
    <row r="34" spans="1:4" x14ac:dyDescent="0.25">
      <c r="A34" s="22">
        <v>15</v>
      </c>
      <c r="B34" s="19">
        <v>0.87770000000000004</v>
      </c>
      <c r="C34" s="9">
        <f>B34-B17</f>
        <v>0.8226</v>
      </c>
      <c r="D34" s="10">
        <f t="shared" si="1"/>
        <v>7.2034056213439994</v>
      </c>
    </row>
    <row r="35" spans="1:4" x14ac:dyDescent="0.25">
      <c r="A35" s="22">
        <v>16</v>
      </c>
      <c r="B35" s="19">
        <v>0.87160000000000004</v>
      </c>
      <c r="C35" s="9">
        <f>B35-B17</f>
        <v>0.8165</v>
      </c>
      <c r="D35" s="10">
        <f t="shared" si="1"/>
        <v>7.1452205453999991</v>
      </c>
    </row>
    <row r="36" spans="1:4" x14ac:dyDescent="0.25">
      <c r="A36" s="22">
        <v>17</v>
      </c>
      <c r="B36" s="19">
        <v>0.82020000000000004</v>
      </c>
      <c r="C36" s="9">
        <f>B36-B17</f>
        <v>0.7651</v>
      </c>
      <c r="D36" s="10">
        <f t="shared" si="1"/>
        <v>6.6571693707439996</v>
      </c>
    </row>
    <row r="37" spans="1:4" x14ac:dyDescent="0.25">
      <c r="A37" s="22">
        <v>18</v>
      </c>
      <c r="B37" s="19">
        <v>0.92220000000000002</v>
      </c>
      <c r="C37" s="9">
        <f>B37-B17</f>
        <v>0.86709999999999998</v>
      </c>
      <c r="D37" s="10">
        <f t="shared" si="1"/>
        <v>7.6295692021039994</v>
      </c>
    </row>
    <row r="38" spans="1:4" x14ac:dyDescent="0.25">
      <c r="A38" s="22">
        <v>19</v>
      </c>
      <c r="B38" s="19">
        <v>0.90680000000000005</v>
      </c>
      <c r="C38" s="9">
        <f>B38-B17</f>
        <v>0.85170000000000001</v>
      </c>
      <c r="D38" s="10">
        <f t="shared" si="1"/>
        <v>7.4817497962159996</v>
      </c>
    </row>
    <row r="39" spans="1:4" x14ac:dyDescent="0.25">
      <c r="A39" s="22">
        <v>20</v>
      </c>
      <c r="B39" s="19">
        <v>0.90010000000000001</v>
      </c>
      <c r="C39" s="9">
        <f>B39-B17</f>
        <v>0.84499999999999997</v>
      </c>
      <c r="D39" s="10">
        <f t="shared" si="1"/>
        <v>7.4175504599999993</v>
      </c>
    </row>
    <row r="40" spans="1:4" x14ac:dyDescent="0.25">
      <c r="A40" s="22">
        <v>21</v>
      </c>
      <c r="B40" s="19">
        <v>1.0825</v>
      </c>
      <c r="C40" s="9">
        <f>B40-B17</f>
        <v>1.0274000000000001</v>
      </c>
      <c r="D40" s="10">
        <f t="shared" si="1"/>
        <v>9.1894822933440015</v>
      </c>
    </row>
    <row r="41" spans="1:4" x14ac:dyDescent="0.25">
      <c r="A41" s="22">
        <v>22</v>
      </c>
      <c r="B41" s="19">
        <v>0.99709999999999999</v>
      </c>
      <c r="C41" s="9">
        <f>B41-B17</f>
        <v>0.94199999999999995</v>
      </c>
      <c r="D41" s="10">
        <f t="shared" si="1"/>
        <v>8.3536114015999985</v>
      </c>
    </row>
    <row r="42" spans="1:4" x14ac:dyDescent="0.25">
      <c r="A42" s="22">
        <v>23</v>
      </c>
      <c r="B42" s="19">
        <v>0.77200000000000002</v>
      </c>
      <c r="C42" s="9">
        <f>B42-B17</f>
        <v>0.71689999999999998</v>
      </c>
      <c r="D42" s="10">
        <f t="shared" si="1"/>
        <v>6.2031243681839996</v>
      </c>
    </row>
    <row r="43" spans="1:4" x14ac:dyDescent="0.25">
      <c r="A43" s="22">
        <v>24</v>
      </c>
      <c r="B43" s="19">
        <v>1.3654999999999999</v>
      </c>
      <c r="C43" s="9">
        <f>B43-B17</f>
        <v>1.3104</v>
      </c>
      <c r="D43" s="10">
        <f t="shared" si="1"/>
        <v>12.038057371903998</v>
      </c>
    </row>
    <row r="44" spans="1:4" x14ac:dyDescent="0.25">
      <c r="A44" s="22">
        <v>25</v>
      </c>
      <c r="B44" s="19">
        <v>0.84909999999999997</v>
      </c>
      <c r="C44" s="9">
        <f>B44-B17</f>
        <v>0.79399999999999993</v>
      </c>
      <c r="D44" s="10">
        <f t="shared" si="1"/>
        <v>6.9310889183999986</v>
      </c>
    </row>
    <row r="45" spans="1:4" x14ac:dyDescent="0.25">
      <c r="A45" s="22">
        <v>26</v>
      </c>
      <c r="B45" s="19">
        <v>0.93810000000000004</v>
      </c>
      <c r="C45" s="9">
        <f>B45-B17</f>
        <v>0.88300000000000001</v>
      </c>
      <c r="D45" s="10">
        <f t="shared" si="1"/>
        <v>7.7825633815999993</v>
      </c>
    </row>
    <row r="46" spans="1:4" x14ac:dyDescent="0.25">
      <c r="A46" s="22">
        <v>27</v>
      </c>
      <c r="B46" s="19">
        <v>1.012</v>
      </c>
      <c r="C46" s="9">
        <f>B46-B17</f>
        <v>0.95689999999999997</v>
      </c>
      <c r="D46" s="10">
        <f t="shared" si="1"/>
        <v>8.4986559009839997</v>
      </c>
    </row>
    <row r="47" spans="1:4" x14ac:dyDescent="0.25">
      <c r="A47" s="22">
        <v>28</v>
      </c>
      <c r="B47" s="19">
        <v>1.0747</v>
      </c>
      <c r="C47" s="9">
        <f>B47-B17</f>
        <v>1.0196000000000001</v>
      </c>
      <c r="D47" s="10">
        <f t="shared" si="1"/>
        <v>9.1126814903039985</v>
      </c>
    </row>
    <row r="48" spans="1:4" x14ac:dyDescent="0.25">
      <c r="A48" s="22">
        <v>29</v>
      </c>
      <c r="B48" s="19">
        <v>0.99209999999999998</v>
      </c>
      <c r="C48" s="9">
        <f>B48-B17</f>
        <v>0.93699999999999994</v>
      </c>
      <c r="D48" s="10">
        <f t="shared" si="1"/>
        <v>8.3050138135999987</v>
      </c>
    </row>
    <row r="49" spans="1:4" x14ac:dyDescent="0.25">
      <c r="A49" s="22">
        <v>30</v>
      </c>
      <c r="B49" s="19">
        <v>0.43159999999999998</v>
      </c>
      <c r="C49" s="9">
        <f>B49-B17</f>
        <v>0.3765</v>
      </c>
      <c r="D49" s="10">
        <f t="shared" si="1"/>
        <v>3.0963408973999997</v>
      </c>
    </row>
    <row r="50" spans="1:4" x14ac:dyDescent="0.25">
      <c r="A50" s="22">
        <v>31</v>
      </c>
      <c r="B50" s="19">
        <v>0.66700000000000004</v>
      </c>
      <c r="C50" s="9">
        <f>B50-B17</f>
        <v>0.6119</v>
      </c>
      <c r="D50" s="10">
        <f t="shared" si="1"/>
        <v>5.2261574625839993</v>
      </c>
    </row>
    <row r="51" spans="1:4" x14ac:dyDescent="0.25">
      <c r="A51" s="22">
        <v>32</v>
      </c>
      <c r="B51" s="19">
        <v>0.44040000000000001</v>
      </c>
      <c r="C51" s="9">
        <f>B51-B17</f>
        <v>0.38530000000000003</v>
      </c>
      <c r="D51" s="10">
        <f t="shared" si="1"/>
        <v>3.1744558742960001</v>
      </c>
    </row>
    <row r="52" spans="1:4" x14ac:dyDescent="0.25">
      <c r="A52" s="22">
        <v>33</v>
      </c>
      <c r="B52" s="19">
        <v>0.39879999999999999</v>
      </c>
      <c r="C52" s="9">
        <f>B52-B17</f>
        <v>0.34370000000000001</v>
      </c>
      <c r="D52" s="10">
        <f t="shared" ref="D52:D83" si="2">(0.7544*C52*C52)+(8.302*C52)-(0.1363)</f>
        <v>2.8062144381360001</v>
      </c>
    </row>
    <row r="53" spans="1:4" x14ac:dyDescent="0.25">
      <c r="A53" s="22">
        <v>34</v>
      </c>
      <c r="B53" s="19">
        <v>0.58730000000000004</v>
      </c>
      <c r="C53" s="9">
        <f>B53-B17</f>
        <v>0.53220000000000001</v>
      </c>
      <c r="D53" s="10">
        <f t="shared" si="2"/>
        <v>4.495698272095999</v>
      </c>
    </row>
    <row r="54" spans="1:4" x14ac:dyDescent="0.25">
      <c r="A54" s="22">
        <v>35</v>
      </c>
      <c r="B54" s="19">
        <v>0.93869999999999998</v>
      </c>
      <c r="C54" s="9">
        <f>B54-B17</f>
        <v>0.88359999999999994</v>
      </c>
      <c r="D54" s="10">
        <f t="shared" si="2"/>
        <v>7.788344215423999</v>
      </c>
    </row>
    <row r="55" spans="1:4" x14ac:dyDescent="0.25">
      <c r="A55" s="22">
        <v>36</v>
      </c>
      <c r="B55" s="19">
        <v>0.58299999999999996</v>
      </c>
      <c r="C55" s="9">
        <f>B55-B17</f>
        <v>0.52789999999999992</v>
      </c>
      <c r="D55" s="10">
        <f t="shared" si="2"/>
        <v>4.4565607925039989</v>
      </c>
    </row>
    <row r="56" spans="1:4" x14ac:dyDescent="0.25">
      <c r="A56" s="22">
        <v>37</v>
      </c>
      <c r="B56" s="19">
        <v>1.2061999999999999</v>
      </c>
      <c r="C56" s="9">
        <f>B56-B17</f>
        <v>1.1511</v>
      </c>
      <c r="D56" s="10">
        <f t="shared" si="2"/>
        <v>10.419735744823999</v>
      </c>
    </row>
    <row r="57" spans="1:4" x14ac:dyDescent="0.25">
      <c r="A57" s="22">
        <v>38</v>
      </c>
      <c r="B57" s="19">
        <v>0.52470000000000006</v>
      </c>
      <c r="C57" s="9">
        <f>B57-B17</f>
        <v>0.46960000000000007</v>
      </c>
      <c r="D57" s="10">
        <f t="shared" si="2"/>
        <v>3.9286826263040004</v>
      </c>
    </row>
    <row r="58" spans="1:4" x14ac:dyDescent="0.25">
      <c r="A58" s="22">
        <v>39</v>
      </c>
      <c r="B58" s="19">
        <v>0.83520000000000005</v>
      </c>
      <c r="C58" s="9">
        <f>B58-B17</f>
        <v>0.78010000000000002</v>
      </c>
      <c r="D58" s="10">
        <f t="shared" si="2"/>
        <v>6.7991848539439994</v>
      </c>
    </row>
    <row r="59" spans="1:4" x14ac:dyDescent="0.25">
      <c r="A59" s="22">
        <v>40</v>
      </c>
      <c r="B59" s="19">
        <v>0.73009999999999997</v>
      </c>
      <c r="C59" s="9">
        <f>B59-B17</f>
        <v>0.67499999999999993</v>
      </c>
      <c r="D59" s="10">
        <f t="shared" si="2"/>
        <v>5.8112734999999995</v>
      </c>
    </row>
    <row r="60" spans="1:4" x14ac:dyDescent="0.25">
      <c r="A60" s="22">
        <v>41</v>
      </c>
      <c r="B60" s="19">
        <v>0.49869999999999998</v>
      </c>
      <c r="C60" s="9">
        <f>B60-B17</f>
        <v>0.44359999999999999</v>
      </c>
      <c r="D60" s="10">
        <f t="shared" si="2"/>
        <v>3.6949187562239998</v>
      </c>
    </row>
    <row r="61" spans="1:4" x14ac:dyDescent="0.25">
      <c r="A61" s="22">
        <v>42</v>
      </c>
      <c r="B61" s="19">
        <v>0.55330000000000001</v>
      </c>
      <c r="C61" s="9">
        <f>B61-B17</f>
        <v>0.49820000000000003</v>
      </c>
      <c r="D61" s="10">
        <f t="shared" si="2"/>
        <v>4.187000924256</v>
      </c>
    </row>
    <row r="62" spans="1:4" x14ac:dyDescent="0.25">
      <c r="A62" s="22">
        <v>43</v>
      </c>
      <c r="B62" s="19">
        <v>0.47620000000000001</v>
      </c>
      <c r="C62" s="9">
        <f>B62-B17</f>
        <v>0.42110000000000003</v>
      </c>
      <c r="D62" s="10">
        <f t="shared" si="2"/>
        <v>3.4934463384240004</v>
      </c>
    </row>
    <row r="63" spans="1:4" x14ac:dyDescent="0.25">
      <c r="A63" s="22">
        <v>44</v>
      </c>
      <c r="B63" s="19">
        <v>0.71940000000000004</v>
      </c>
      <c r="C63" s="9">
        <f>B63-B17</f>
        <v>0.6643</v>
      </c>
      <c r="D63" s="10">
        <f t="shared" si="2"/>
        <v>5.7116311632559995</v>
      </c>
    </row>
    <row r="64" spans="1:4" x14ac:dyDescent="0.25">
      <c r="A64" s="22">
        <v>45</v>
      </c>
      <c r="B64" s="19">
        <v>0.96909999999999996</v>
      </c>
      <c r="C64" s="9">
        <f>B64-B17</f>
        <v>0.91399999999999992</v>
      </c>
      <c r="D64" s="10">
        <f t="shared" si="2"/>
        <v>8.0819507423999983</v>
      </c>
    </row>
    <row r="65" spans="1:4" x14ac:dyDescent="0.25">
      <c r="A65" s="22">
        <v>46</v>
      </c>
      <c r="B65" s="19">
        <v>0.35670000000000002</v>
      </c>
      <c r="C65" s="9">
        <f>B65-B17</f>
        <v>0.30160000000000003</v>
      </c>
      <c r="D65" s="10">
        <f t="shared" si="2"/>
        <v>2.4362053552640002</v>
      </c>
    </row>
    <row r="66" spans="1:4" x14ac:dyDescent="0.25">
      <c r="A66" s="22">
        <v>47</v>
      </c>
      <c r="B66" s="19">
        <v>0.57709999999999995</v>
      </c>
      <c r="C66" s="9">
        <f>B66-B17</f>
        <v>0.52199999999999991</v>
      </c>
      <c r="D66" s="10">
        <f t="shared" si="2"/>
        <v>4.4029059295999984</v>
      </c>
    </row>
    <row r="67" spans="1:4" x14ac:dyDescent="0.25">
      <c r="A67" s="22">
        <v>48</v>
      </c>
      <c r="B67" s="19">
        <v>0.64470000000000005</v>
      </c>
      <c r="C67" s="9">
        <f>B67-B17</f>
        <v>0.58960000000000001</v>
      </c>
      <c r="D67" s="10">
        <f t="shared" si="2"/>
        <v>5.0208098839039996</v>
      </c>
    </row>
    <row r="68" spans="1:4" x14ac:dyDescent="0.25">
      <c r="A68" s="22">
        <v>49</v>
      </c>
      <c r="B68" s="19">
        <v>0.52410000000000001</v>
      </c>
      <c r="C68" s="9">
        <f>B68-B17</f>
        <v>0.46900000000000003</v>
      </c>
      <c r="D68" s="10">
        <f t="shared" si="2"/>
        <v>3.9232765783999999</v>
      </c>
    </row>
    <row r="69" spans="1:4" x14ac:dyDescent="0.25">
      <c r="A69" s="22">
        <v>50</v>
      </c>
      <c r="B69" s="19">
        <v>0.59799999999999998</v>
      </c>
      <c r="C69" s="9">
        <f>B69-B17</f>
        <v>0.54289999999999994</v>
      </c>
      <c r="D69" s="10">
        <f t="shared" si="2"/>
        <v>4.593207965303999</v>
      </c>
    </row>
    <row r="70" spans="1:4" x14ac:dyDescent="0.25">
      <c r="A70" s="22">
        <v>51</v>
      </c>
      <c r="B70" s="19">
        <v>0.45879999999999999</v>
      </c>
      <c r="C70" s="9">
        <f>B70-B17</f>
        <v>0.4037</v>
      </c>
      <c r="D70" s="10">
        <f t="shared" si="2"/>
        <v>3.3381647517359996</v>
      </c>
    </row>
    <row r="71" spans="1:4" x14ac:dyDescent="0.25">
      <c r="A71" s="22">
        <v>52</v>
      </c>
      <c r="B71" s="19">
        <v>0.98899999999999999</v>
      </c>
      <c r="C71" s="9">
        <f>B71-B17</f>
        <v>0.93389999999999995</v>
      </c>
      <c r="D71" s="10">
        <f t="shared" si="2"/>
        <v>8.274902252023999</v>
      </c>
    </row>
    <row r="72" spans="1:4" x14ac:dyDescent="0.25">
      <c r="A72" s="22">
        <v>53</v>
      </c>
      <c r="B72" s="19">
        <v>0.9073</v>
      </c>
      <c r="C72" s="9">
        <f>B72-B17</f>
        <v>0.85219999999999996</v>
      </c>
      <c r="D72" s="10">
        <f t="shared" si="2"/>
        <v>7.4865435072959983</v>
      </c>
    </row>
    <row r="73" spans="1:4" x14ac:dyDescent="0.25">
      <c r="A73" s="22">
        <v>54</v>
      </c>
      <c r="B73" s="19">
        <v>0.70420000000000005</v>
      </c>
      <c r="C73" s="9">
        <f>B73-B17</f>
        <v>0.64910000000000001</v>
      </c>
      <c r="D73" s="10">
        <f t="shared" si="2"/>
        <v>5.5703801630639997</v>
      </c>
    </row>
    <row r="74" spans="1:4" x14ac:dyDescent="0.25">
      <c r="A74" s="22">
        <v>55</v>
      </c>
      <c r="B74" s="19">
        <v>0.33500000000000002</v>
      </c>
      <c r="C74" s="9">
        <f>B74-B17</f>
        <v>0.27990000000000004</v>
      </c>
      <c r="D74" s="10">
        <f t="shared" si="2"/>
        <v>2.2465325211440001</v>
      </c>
    </row>
    <row r="75" spans="1:4" x14ac:dyDescent="0.25">
      <c r="A75" s="22">
        <v>56</v>
      </c>
      <c r="B75" s="19">
        <v>0.70699999999999996</v>
      </c>
      <c r="C75" s="9">
        <f>B75-B17</f>
        <v>0.65189999999999992</v>
      </c>
      <c r="D75" s="10">
        <f t="shared" si="2"/>
        <v>5.5963738913839984</v>
      </c>
    </row>
    <row r="76" spans="1:4" x14ac:dyDescent="0.25">
      <c r="A76" s="22">
        <v>57</v>
      </c>
      <c r="B76" s="19">
        <v>0.75570000000000004</v>
      </c>
      <c r="C76" s="9">
        <f>B76-B17</f>
        <v>0.7006</v>
      </c>
      <c r="D76" s="10">
        <f t="shared" si="2"/>
        <v>6.0503711675839993</v>
      </c>
    </row>
    <row r="77" spans="1:4" x14ac:dyDescent="0.25">
      <c r="A77" s="22">
        <v>58</v>
      </c>
      <c r="B77" s="19">
        <v>0.74570000000000003</v>
      </c>
      <c r="C77" s="9">
        <f>B77-B17</f>
        <v>0.69059999999999999</v>
      </c>
      <c r="D77" s="10">
        <f t="shared" si="2"/>
        <v>5.9568559547839994</v>
      </c>
    </row>
    <row r="78" spans="1:4" x14ac:dyDescent="0.25">
      <c r="A78" s="22">
        <v>59</v>
      </c>
      <c r="B78" s="19">
        <v>0.68340000000000001</v>
      </c>
      <c r="C78" s="9">
        <f>B78-B17</f>
        <v>0.62829999999999997</v>
      </c>
      <c r="D78" s="10">
        <f t="shared" si="2"/>
        <v>5.3776542154159985</v>
      </c>
    </row>
    <row r="79" spans="1:4" x14ac:dyDescent="0.25">
      <c r="A79" s="22">
        <v>60</v>
      </c>
      <c r="B79" s="19">
        <v>0.70569999999999999</v>
      </c>
      <c r="C79" s="9">
        <f>B79-B17</f>
        <v>0.65059999999999996</v>
      </c>
      <c r="D79" s="10">
        <f t="shared" si="2"/>
        <v>5.584303903583999</v>
      </c>
    </row>
    <row r="80" spans="1:4" x14ac:dyDescent="0.25">
      <c r="A80" s="22">
        <v>61</v>
      </c>
      <c r="B80" s="19">
        <v>1.0267999999999999</v>
      </c>
      <c r="C80" s="9">
        <f>B80-B17</f>
        <v>0.9716999999999999</v>
      </c>
      <c r="D80" s="10">
        <f t="shared" si="2"/>
        <v>8.643058551415999</v>
      </c>
    </row>
    <row r="81" spans="1:4" x14ac:dyDescent="0.25">
      <c r="A81" s="22">
        <v>62</v>
      </c>
      <c r="B81" s="19">
        <v>0.82579999999999998</v>
      </c>
      <c r="C81" s="9">
        <f>B81-B17</f>
        <v>0.77069999999999994</v>
      </c>
      <c r="D81" s="10">
        <f t="shared" si="2"/>
        <v>6.710148772855999</v>
      </c>
    </row>
    <row r="82" spans="1:4" x14ac:dyDescent="0.25">
      <c r="A82" s="22">
        <v>63</v>
      </c>
      <c r="B82" s="19">
        <v>0.629</v>
      </c>
      <c r="C82" s="9">
        <f>B82-B17</f>
        <v>0.57389999999999997</v>
      </c>
      <c r="D82" s="10">
        <f t="shared" si="2"/>
        <v>4.8766878968239986</v>
      </c>
    </row>
    <row r="83" spans="1:4" x14ac:dyDescent="0.25">
      <c r="A83" s="22">
        <v>64</v>
      </c>
      <c r="B83" s="19">
        <v>0.65039999999999998</v>
      </c>
      <c r="C83" s="9">
        <f>B83-B17</f>
        <v>0.59529999999999994</v>
      </c>
      <c r="D83" s="10">
        <f t="shared" si="2"/>
        <v>5.0732264486959995</v>
      </c>
    </row>
    <row r="84" spans="1:4" x14ac:dyDescent="0.25">
      <c r="A84" s="22">
        <v>65</v>
      </c>
      <c r="B84" s="19">
        <v>0.66790000000000005</v>
      </c>
      <c r="C84" s="9">
        <f>B84-B17</f>
        <v>0.61280000000000001</v>
      </c>
      <c r="D84" s="10">
        <f t="shared" ref="D84:D107" si="3">(0.7544*C84*C84)+(8.302*C84)-(0.1363)</f>
        <v>5.2344607848959992</v>
      </c>
    </row>
    <row r="85" spans="1:4" x14ac:dyDescent="0.25">
      <c r="A85" s="22">
        <v>66</v>
      </c>
      <c r="B85" s="19">
        <v>0.67030000000000001</v>
      </c>
      <c r="C85" s="9">
        <f>B85-B17</f>
        <v>0.61519999999999997</v>
      </c>
      <c r="D85" s="10">
        <f t="shared" si="3"/>
        <v>5.2566089525759994</v>
      </c>
    </row>
    <row r="86" spans="1:4" x14ac:dyDescent="0.25">
      <c r="A86" s="22">
        <v>67</v>
      </c>
      <c r="B86" s="19">
        <v>0.56740000000000002</v>
      </c>
      <c r="C86" s="9">
        <f>B86-B17</f>
        <v>0.51229999999999998</v>
      </c>
      <c r="D86" s="10">
        <f t="shared" si="3"/>
        <v>4.3148078531759992</v>
      </c>
    </row>
    <row r="87" spans="1:4" x14ac:dyDescent="0.25">
      <c r="A87" s="22">
        <v>68</v>
      </c>
      <c r="B87" s="19">
        <v>0.78</v>
      </c>
      <c r="C87" s="9">
        <f>B87-B17</f>
        <v>0.72489999999999999</v>
      </c>
      <c r="D87" s="10">
        <f t="shared" si="3"/>
        <v>6.2782419195439996</v>
      </c>
    </row>
    <row r="88" spans="1:4" x14ac:dyDescent="0.25">
      <c r="A88" s="22">
        <v>69</v>
      </c>
      <c r="B88" s="19">
        <v>0.66539999999999999</v>
      </c>
      <c r="C88" s="9">
        <f>B88-B17</f>
        <v>0.61029999999999995</v>
      </c>
      <c r="D88" s="10">
        <f t="shared" si="3"/>
        <v>5.2113990182959995</v>
      </c>
    </row>
    <row r="89" spans="1:4" x14ac:dyDescent="0.25">
      <c r="A89" s="22">
        <v>70</v>
      </c>
      <c r="B89" s="19">
        <v>0.60819999999999996</v>
      </c>
      <c r="C89" s="9">
        <f>B89-B17</f>
        <v>0.55309999999999993</v>
      </c>
      <c r="D89" s="10">
        <f t="shared" si="3"/>
        <v>4.6863219537839989</v>
      </c>
    </row>
    <row r="90" spans="1:4" x14ac:dyDescent="0.25">
      <c r="A90" s="22">
        <v>71</v>
      </c>
      <c r="B90" s="19">
        <v>0.66990000000000005</v>
      </c>
      <c r="C90" s="9">
        <f>B90-B17</f>
        <v>0.61480000000000001</v>
      </c>
      <c r="D90" s="10">
        <f t="shared" si="3"/>
        <v>5.2529169877759996</v>
      </c>
    </row>
    <row r="91" spans="1:4" x14ac:dyDescent="0.25">
      <c r="A91" s="22">
        <v>72</v>
      </c>
      <c r="B91" s="19">
        <v>0.72119999999999995</v>
      </c>
      <c r="C91" s="9">
        <f>B91-B17</f>
        <v>0.66609999999999991</v>
      </c>
      <c r="D91" s="10">
        <f t="shared" si="3"/>
        <v>5.7283813400239989</v>
      </c>
    </row>
    <row r="92" spans="1:4" x14ac:dyDescent="0.25">
      <c r="A92" s="22">
        <v>73</v>
      </c>
      <c r="B92" s="19">
        <v>0.7228</v>
      </c>
      <c r="C92" s="9">
        <f>B92-B17</f>
        <v>0.66769999999999996</v>
      </c>
      <c r="D92" s="10">
        <f t="shared" si="3"/>
        <v>5.7432744899759989</v>
      </c>
    </row>
    <row r="93" spans="1:4" x14ac:dyDescent="0.25">
      <c r="A93" s="22">
        <v>74</v>
      </c>
      <c r="B93" s="19">
        <v>0.72060000000000002</v>
      </c>
      <c r="C93" s="9">
        <f>B93-B17</f>
        <v>0.66549999999999998</v>
      </c>
      <c r="D93" s="10">
        <f t="shared" si="3"/>
        <v>5.7227974045999987</v>
      </c>
    </row>
    <row r="94" spans="1:4" x14ac:dyDescent="0.25">
      <c r="A94" s="22">
        <v>75</v>
      </c>
      <c r="B94" s="19">
        <v>0.53439999999999999</v>
      </c>
      <c r="C94" s="9">
        <f>B94-B17</f>
        <v>0.4793</v>
      </c>
      <c r="D94" s="10">
        <f t="shared" si="3"/>
        <v>4.0161557728559991</v>
      </c>
    </row>
    <row r="95" spans="1:4" x14ac:dyDescent="0.25">
      <c r="A95" s="22">
        <v>76</v>
      </c>
      <c r="B95" s="19">
        <v>0.73870000000000002</v>
      </c>
      <c r="C95" s="9">
        <f>B95-B17</f>
        <v>0.68359999999999999</v>
      </c>
      <c r="D95" s="10">
        <f t="shared" si="3"/>
        <v>5.8914850794239992</v>
      </c>
    </row>
    <row r="96" spans="1:4" x14ac:dyDescent="0.25">
      <c r="A96" s="22">
        <v>77</v>
      </c>
      <c r="B96" s="19">
        <v>0.91749999999999998</v>
      </c>
      <c r="C96" s="9">
        <f>B96-B17</f>
        <v>0.86239999999999994</v>
      </c>
      <c r="D96" s="10">
        <f t="shared" si="3"/>
        <v>7.584417548543998</v>
      </c>
    </row>
    <row r="97" spans="1:4" x14ac:dyDescent="0.25">
      <c r="A97" s="22">
        <v>78</v>
      </c>
      <c r="B97" s="19">
        <v>0.65590000000000004</v>
      </c>
      <c r="C97" s="9">
        <f>B97-B17</f>
        <v>0.6008</v>
      </c>
      <c r="D97" s="10">
        <f t="shared" si="3"/>
        <v>5.1238503068159993</v>
      </c>
    </row>
    <row r="98" spans="1:4" x14ac:dyDescent="0.25">
      <c r="A98" s="22">
        <v>79</v>
      </c>
      <c r="B98" s="19">
        <v>0.70209999999999995</v>
      </c>
      <c r="C98" s="9">
        <f>B98-B17</f>
        <v>0.64699999999999991</v>
      </c>
      <c r="D98" s="10">
        <f t="shared" si="3"/>
        <v>5.5508926295999981</v>
      </c>
    </row>
    <row r="99" spans="1:4" x14ac:dyDescent="0.25">
      <c r="A99" s="22">
        <v>80</v>
      </c>
      <c r="B99" s="19">
        <v>0.70920000000000005</v>
      </c>
      <c r="C99" s="9">
        <f>B99-B17</f>
        <v>0.65410000000000001</v>
      </c>
      <c r="D99" s="10">
        <f t="shared" si="3"/>
        <v>5.6168058334639994</v>
      </c>
    </row>
    <row r="100" spans="1:4" x14ac:dyDescent="0.25">
      <c r="A100" s="22">
        <v>81</v>
      </c>
      <c r="B100" s="19">
        <v>0.70379999999999998</v>
      </c>
      <c r="C100" s="9">
        <f>B100-B17</f>
        <v>0.64869999999999994</v>
      </c>
      <c r="D100" s="10">
        <f t="shared" si="3"/>
        <v>5.5666677389359984</v>
      </c>
    </row>
    <row r="101" spans="1:4" x14ac:dyDescent="0.25">
      <c r="A101" s="22">
        <v>82</v>
      </c>
      <c r="B101" s="19">
        <v>0.78349999999999997</v>
      </c>
      <c r="C101" s="9">
        <f>B101-B17</f>
        <v>0.72839999999999994</v>
      </c>
      <c r="D101" s="10">
        <f t="shared" si="3"/>
        <v>6.3111362128639987</v>
      </c>
    </row>
    <row r="102" spans="1:4" x14ac:dyDescent="0.25">
      <c r="A102" s="22">
        <v>83</v>
      </c>
      <c r="B102" s="19">
        <v>1.2369000000000001</v>
      </c>
      <c r="C102" s="9">
        <f>B102-B17</f>
        <v>1.1818000000000002</v>
      </c>
      <c r="D102" s="10">
        <f t="shared" si="3"/>
        <v>10.728637295456</v>
      </c>
    </row>
    <row r="103" spans="1:4" x14ac:dyDescent="0.25">
      <c r="A103" s="22">
        <v>84</v>
      </c>
      <c r="B103" s="19">
        <v>0.85740000000000005</v>
      </c>
      <c r="C103" s="9">
        <f>B103-B17</f>
        <v>0.80230000000000001</v>
      </c>
      <c r="D103" s="10">
        <f t="shared" si="3"/>
        <v>7.0099907827759989</v>
      </c>
    </row>
    <row r="104" spans="1:4" x14ac:dyDescent="0.25">
      <c r="A104" s="22">
        <v>85</v>
      </c>
      <c r="B104" s="19">
        <v>0.79090000000000005</v>
      </c>
      <c r="C104" s="9">
        <f>B104-B17</f>
        <v>0.73580000000000001</v>
      </c>
      <c r="D104" s="10">
        <f t="shared" si="3"/>
        <v>6.3807449972159995</v>
      </c>
    </row>
    <row r="105" spans="1:4" x14ac:dyDescent="0.25">
      <c r="A105" s="22">
        <v>86</v>
      </c>
      <c r="B105" s="19">
        <v>0.50939999999999996</v>
      </c>
      <c r="C105" s="9">
        <f>B105-B17</f>
        <v>0.45429999999999998</v>
      </c>
      <c r="D105" s="10">
        <f t="shared" si="3"/>
        <v>3.7909980768559994</v>
      </c>
    </row>
    <row r="106" spans="1:4" x14ac:dyDescent="0.25">
      <c r="A106" s="22">
        <v>87</v>
      </c>
      <c r="B106" s="19">
        <v>0.65510000000000002</v>
      </c>
      <c r="C106" s="9">
        <f>B106-B17</f>
        <v>0.6</v>
      </c>
      <c r="D106" s="10">
        <f t="shared" si="3"/>
        <v>5.1164839999999989</v>
      </c>
    </row>
    <row r="107" spans="1:4" x14ac:dyDescent="0.25">
      <c r="A107" s="23">
        <v>88</v>
      </c>
      <c r="B107" s="20">
        <v>0.77159999999999995</v>
      </c>
      <c r="C107" s="14">
        <f>B107-B17</f>
        <v>0.71649999999999991</v>
      </c>
      <c r="D107" s="15">
        <f t="shared" si="3"/>
        <v>6.1993710253999987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Çalışma Sayfaları</vt:lpstr>
      </vt:variant>
      <vt:variant>
        <vt:i4>10</vt:i4>
      </vt:variant>
    </vt:vector>
  </HeadingPairs>
  <TitlesOfParts>
    <vt:vector size="10" baseType="lpstr">
      <vt:lpstr>gdf9</vt:lpstr>
      <vt:lpstr>bmp-15</vt:lpstr>
      <vt:lpstr>amh</vt:lpstr>
      <vt:lpstr>ha1c</vt:lpstr>
      <vt:lpstr>ferritin</vt:lpstr>
      <vt:lpstr>nörokininB</vt:lpstr>
      <vt:lpstr>NÖROKİNİN B</vt:lpstr>
      <vt:lpstr>kisspeptin</vt:lpstr>
      <vt:lpstr>matriptaz-2</vt:lpstr>
      <vt:lpstr>DEMİR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Windows User</dc:creator>
  <cp:lastModifiedBy>Windows User</cp:lastModifiedBy>
  <dcterms:created xsi:type="dcterms:W3CDTF">2020-02-06T14:41:42Z</dcterms:created>
  <dcterms:modified xsi:type="dcterms:W3CDTF">2020-02-13T06:46:48Z</dcterms:modified>
</cp:coreProperties>
</file>